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9統計書（ホームページ用）\"/>
    </mc:Choice>
  </mc:AlternateContent>
  <bookViews>
    <workbookView xWindow="0" yWindow="0" windowWidth="20490" windowHeight="7230"/>
  </bookViews>
  <sheets>
    <sheet name="49.市民所得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9" i="1" l="1"/>
  <c r="R28" i="1"/>
  <c r="R27" i="1"/>
  <c r="O26" i="1"/>
  <c r="N26" i="1"/>
  <c r="N23" i="1" s="1"/>
  <c r="R25" i="1"/>
  <c r="R24" i="1"/>
  <c r="O23" i="1"/>
  <c r="R23" i="1" s="1"/>
  <c r="R22" i="1"/>
  <c r="R21" i="1"/>
  <c r="O20" i="1"/>
  <c r="N20" i="1"/>
  <c r="R19" i="1"/>
  <c r="M19" i="1"/>
  <c r="L19" i="1"/>
  <c r="K19" i="1"/>
  <c r="R18" i="1"/>
  <c r="M18" i="1"/>
  <c r="L18" i="1"/>
  <c r="K18" i="1"/>
  <c r="R17" i="1"/>
  <c r="M17" i="1"/>
  <c r="L17" i="1"/>
  <c r="K17" i="1"/>
  <c r="R16" i="1"/>
  <c r="R15" i="1"/>
  <c r="N14" i="1"/>
  <c r="R14" i="1" s="1"/>
  <c r="O13" i="1"/>
  <c r="R12" i="1"/>
  <c r="R11" i="1"/>
  <c r="O10" i="1"/>
  <c r="N10" i="1"/>
  <c r="O9" i="1"/>
  <c r="M9" i="1"/>
  <c r="L9" i="1"/>
  <c r="K9" i="1"/>
  <c r="R8" i="1"/>
  <c r="R7" i="1"/>
  <c r="O6" i="1"/>
  <c r="N6" i="1"/>
  <c r="M6" i="1"/>
  <c r="L6" i="1"/>
  <c r="K6" i="1"/>
  <c r="Q20" i="1" l="1"/>
  <c r="N9" i="1"/>
  <c r="R9" i="1" s="1"/>
  <c r="R10" i="1"/>
  <c r="R20" i="1"/>
  <c r="R6" i="1"/>
  <c r="O30" i="1"/>
  <c r="Q9" i="1"/>
  <c r="Q13" i="1"/>
  <c r="Q23" i="1"/>
  <c r="R26" i="1"/>
  <c r="N13" i="1"/>
  <c r="P13" i="1" l="1"/>
  <c r="N30" i="1"/>
  <c r="Q30" i="1"/>
  <c r="Q28" i="1"/>
  <c r="Q7" i="1"/>
  <c r="Q29" i="1"/>
  <c r="Q21" i="1"/>
  <c r="Q19" i="1"/>
  <c r="Q17" i="1"/>
  <c r="Q14" i="1"/>
  <c r="Q11" i="1"/>
  <c r="Q8" i="1"/>
  <c r="Q26" i="1"/>
  <c r="Q24" i="1"/>
  <c r="Q22" i="1"/>
  <c r="Q15" i="1"/>
  <c r="Q12" i="1"/>
  <c r="R30" i="1"/>
  <c r="Q27" i="1"/>
  <c r="Q25" i="1"/>
  <c r="Q18" i="1"/>
  <c r="Q16" i="1"/>
  <c r="Q6" i="1"/>
  <c r="R13" i="1"/>
  <c r="Q10" i="1"/>
  <c r="P27" i="1" l="1"/>
  <c r="P25" i="1"/>
  <c r="P18" i="1"/>
  <c r="P16" i="1"/>
  <c r="P30" i="1"/>
  <c r="P28" i="1"/>
  <c r="P7" i="1"/>
  <c r="P29" i="1"/>
  <c r="P21" i="1"/>
  <c r="P19" i="1"/>
  <c r="P17" i="1"/>
  <c r="P11" i="1"/>
  <c r="P8" i="1"/>
  <c r="P26" i="1"/>
  <c r="P24" i="1"/>
  <c r="P22" i="1"/>
  <c r="P15" i="1"/>
  <c r="P12" i="1"/>
  <c r="P20" i="1"/>
  <c r="P14" i="1"/>
  <c r="P6" i="1"/>
  <c r="P10" i="1"/>
  <c r="P23" i="1"/>
  <c r="P9" i="1"/>
</calcChain>
</file>

<file path=xl/sharedStrings.xml><?xml version="1.0" encoding="utf-8"?>
<sst xmlns="http://schemas.openxmlformats.org/spreadsheetml/2006/main" count="49" uniqueCount="39">
  <si>
    <t>68　　市民所得</t>
    <rPh sb="4" eb="6">
      <t>シミン</t>
    </rPh>
    <rPh sb="6" eb="8">
      <t>ショトク</t>
    </rPh>
    <phoneticPr fontId="2"/>
  </si>
  <si>
    <t>４９. 市民所得（分配）の推移</t>
    <rPh sb="4" eb="6">
      <t>シミン</t>
    </rPh>
    <rPh sb="6" eb="8">
      <t>ショトク</t>
    </rPh>
    <rPh sb="9" eb="11">
      <t>ブンパイ</t>
    </rPh>
    <rPh sb="13" eb="15">
      <t>スイイ</t>
    </rPh>
    <phoneticPr fontId="2"/>
  </si>
  <si>
    <t>単位：百万円、％</t>
    <rPh sb="0" eb="2">
      <t>タンイ</t>
    </rPh>
    <rPh sb="3" eb="5">
      <t>ヒャクマン</t>
    </rPh>
    <rPh sb="5" eb="6">
      <t>エン</t>
    </rPh>
    <phoneticPr fontId="2"/>
  </si>
  <si>
    <t>区分</t>
    <rPh sb="0" eb="1">
      <t>ク</t>
    </rPh>
    <rPh sb="1" eb="2">
      <t>ブン</t>
    </rPh>
    <phoneticPr fontId="2"/>
  </si>
  <si>
    <t>平成３年度</t>
    <rPh sb="0" eb="2">
      <t>ヘイセイ</t>
    </rPh>
    <rPh sb="3" eb="4">
      <t>ネン</t>
    </rPh>
    <rPh sb="4" eb="5">
      <t>ド</t>
    </rPh>
    <phoneticPr fontId="2"/>
  </si>
  <si>
    <t>4 年度</t>
    <rPh sb="2" eb="3">
      <t>ネン</t>
    </rPh>
    <rPh sb="3" eb="4">
      <t>ド</t>
    </rPh>
    <phoneticPr fontId="2"/>
  </si>
  <si>
    <t>5年度</t>
    <phoneticPr fontId="2"/>
  </si>
  <si>
    <t>実額</t>
    <rPh sb="0" eb="1">
      <t>ミ</t>
    </rPh>
    <rPh sb="1" eb="2">
      <t>ガク</t>
    </rPh>
    <phoneticPr fontId="7"/>
  </si>
  <si>
    <t>構成比</t>
    <rPh sb="0" eb="3">
      <t>コウセイヒ</t>
    </rPh>
    <phoneticPr fontId="7"/>
  </si>
  <si>
    <t>対前年度増加率</t>
    <rPh sb="0" eb="1">
      <t>タイ</t>
    </rPh>
    <rPh sb="1" eb="4">
      <t>ゼンネンド</t>
    </rPh>
    <rPh sb="4" eb="6">
      <t>ゾウカ</t>
    </rPh>
    <rPh sb="6" eb="7">
      <t>リツ</t>
    </rPh>
    <phoneticPr fontId="7"/>
  </si>
  <si>
    <t>平成26年度</t>
    <rPh sb="0" eb="2">
      <t>ヘイセイ</t>
    </rPh>
    <rPh sb="4" eb="6">
      <t>ネンド</t>
    </rPh>
    <phoneticPr fontId="7"/>
  </si>
  <si>
    <t>平成27年度</t>
    <rPh sb="0" eb="2">
      <t>ヘイセイ</t>
    </rPh>
    <rPh sb="4" eb="6">
      <t>ネンド</t>
    </rPh>
    <phoneticPr fontId="7"/>
  </si>
  <si>
    <t>雇用者報酬</t>
    <rPh sb="0" eb="3">
      <t>コヨウシャ</t>
    </rPh>
    <rPh sb="3" eb="5">
      <t>ホウシュウ</t>
    </rPh>
    <phoneticPr fontId="7"/>
  </si>
  <si>
    <t>賃金・俸給</t>
    <rPh sb="0" eb="2">
      <t>チンギン</t>
    </rPh>
    <rPh sb="3" eb="5">
      <t>ホウキュウ</t>
    </rPh>
    <phoneticPr fontId="7"/>
  </si>
  <si>
    <t>雇主の社会負担</t>
    <rPh sb="0" eb="2">
      <t>ヤトイヌシ</t>
    </rPh>
    <rPh sb="3" eb="5">
      <t>シャカイ</t>
    </rPh>
    <rPh sb="5" eb="7">
      <t>フタン</t>
    </rPh>
    <phoneticPr fontId="7"/>
  </si>
  <si>
    <t>財産所得</t>
    <rPh sb="0" eb="2">
      <t>ザイサン</t>
    </rPh>
    <rPh sb="2" eb="4">
      <t>ショトク</t>
    </rPh>
    <phoneticPr fontId="7"/>
  </si>
  <si>
    <t>一般政府</t>
    <rPh sb="0" eb="2">
      <t>イッパン</t>
    </rPh>
    <rPh sb="2" eb="4">
      <t>セイフ</t>
    </rPh>
    <phoneticPr fontId="7"/>
  </si>
  <si>
    <t>受取</t>
    <rPh sb="0" eb="2">
      <t>ウケトリ</t>
    </rPh>
    <phoneticPr fontId="7"/>
  </si>
  <si>
    <t>支払</t>
    <rPh sb="0" eb="2">
      <t>シハラ</t>
    </rPh>
    <phoneticPr fontId="7"/>
  </si>
  <si>
    <t>家計</t>
    <rPh sb="0" eb="2">
      <t>カケイ</t>
    </rPh>
    <phoneticPr fontId="7"/>
  </si>
  <si>
    <t>利子</t>
    <rPh sb="0" eb="2">
      <t>リシ</t>
    </rPh>
    <phoneticPr fontId="7"/>
  </si>
  <si>
    <t>配当（受取）</t>
    <rPh sb="0" eb="2">
      <t>ハイトウ</t>
    </rPh>
    <rPh sb="3" eb="5">
      <t>ウケトリ</t>
    </rPh>
    <phoneticPr fontId="7"/>
  </si>
  <si>
    <t>その他の投資所得　　（受取）</t>
    <rPh sb="2" eb="3">
      <t>タ</t>
    </rPh>
    <rPh sb="4" eb="6">
      <t>トウシ</t>
    </rPh>
    <rPh sb="6" eb="8">
      <t>ショトク</t>
    </rPh>
    <rPh sb="11" eb="13">
      <t>ウケト</t>
    </rPh>
    <phoneticPr fontId="7"/>
  </si>
  <si>
    <t>賃貸料（受取）</t>
    <rPh sb="0" eb="3">
      <t>チンタイリョウ</t>
    </rPh>
    <rPh sb="4" eb="6">
      <t>ウケトリ</t>
    </rPh>
    <phoneticPr fontId="7"/>
  </si>
  <si>
    <t>対家計民間非営利団体</t>
    <rPh sb="0" eb="1">
      <t>タイ</t>
    </rPh>
    <rPh sb="1" eb="3">
      <t>カケイ</t>
    </rPh>
    <rPh sb="3" eb="5">
      <t>ミンカン</t>
    </rPh>
    <rPh sb="5" eb="8">
      <t>ヒエイリ</t>
    </rPh>
    <rPh sb="8" eb="10">
      <t>ダンタイ</t>
    </rPh>
    <phoneticPr fontId="7"/>
  </si>
  <si>
    <t>企業所得</t>
    <rPh sb="0" eb="2">
      <t>キギョウ</t>
    </rPh>
    <rPh sb="2" eb="4">
      <t>ショトク</t>
    </rPh>
    <phoneticPr fontId="7"/>
  </si>
  <si>
    <t>民間法人企業</t>
    <rPh sb="0" eb="2">
      <t>ミンカン</t>
    </rPh>
    <rPh sb="2" eb="4">
      <t>ホウジン</t>
    </rPh>
    <rPh sb="4" eb="6">
      <t>キギョウ</t>
    </rPh>
    <phoneticPr fontId="7"/>
  </si>
  <si>
    <t>公的企業</t>
    <rPh sb="0" eb="2">
      <t>コウテキ</t>
    </rPh>
    <rPh sb="2" eb="4">
      <t>キギョウ</t>
    </rPh>
    <phoneticPr fontId="7"/>
  </si>
  <si>
    <t>個人企業</t>
    <rPh sb="0" eb="2">
      <t>コジン</t>
    </rPh>
    <rPh sb="2" eb="4">
      <t>キギョウ</t>
    </rPh>
    <phoneticPr fontId="7"/>
  </si>
  <si>
    <t>農林水産業</t>
    <rPh sb="0" eb="2">
      <t>ノウリン</t>
    </rPh>
    <rPh sb="2" eb="5">
      <t>スイサンギョウ</t>
    </rPh>
    <phoneticPr fontId="7"/>
  </si>
  <si>
    <t>その他の産業</t>
    <rPh sb="2" eb="3">
      <t>タ</t>
    </rPh>
    <rPh sb="4" eb="6">
      <t>サンギョウ</t>
    </rPh>
    <phoneticPr fontId="7"/>
  </si>
  <si>
    <t>持ち家</t>
    <rPh sb="0" eb="1">
      <t>モ</t>
    </rPh>
    <rPh sb="2" eb="3">
      <t>イエ</t>
    </rPh>
    <phoneticPr fontId="7"/>
  </si>
  <si>
    <t>市町村民所得（分配）</t>
    <rPh sb="0" eb="2">
      <t>シチョウ</t>
    </rPh>
    <rPh sb="2" eb="4">
      <t>ソンミン</t>
    </rPh>
    <rPh sb="4" eb="6">
      <t>ショトク</t>
    </rPh>
    <rPh sb="7" eb="9">
      <t>ブンパイ</t>
    </rPh>
    <phoneticPr fontId="7"/>
  </si>
  <si>
    <t>市町村民経済計算</t>
    <rPh sb="0" eb="3">
      <t>シチョウソン</t>
    </rPh>
    <rPh sb="3" eb="4">
      <t>タミ</t>
    </rPh>
    <rPh sb="4" eb="6">
      <t>ケイザイ</t>
    </rPh>
    <rPh sb="6" eb="8">
      <t>ケイサン</t>
    </rPh>
    <phoneticPr fontId="2"/>
  </si>
  <si>
    <t>※</t>
    <phoneticPr fontId="7"/>
  </si>
  <si>
    <t>雇用者報酬とは、生産活動から発生した付加価値のうち、労働を提供した雇用者への分配額です。</t>
    <rPh sb="0" eb="3">
      <t>コヨウシャ</t>
    </rPh>
    <rPh sb="3" eb="5">
      <t>ホウシュウ</t>
    </rPh>
    <rPh sb="8" eb="10">
      <t>セイサン</t>
    </rPh>
    <rPh sb="10" eb="12">
      <t>カツドウ</t>
    </rPh>
    <rPh sb="14" eb="16">
      <t>ハッセイ</t>
    </rPh>
    <rPh sb="18" eb="20">
      <t>フカ</t>
    </rPh>
    <rPh sb="20" eb="22">
      <t>カチ</t>
    </rPh>
    <rPh sb="26" eb="28">
      <t>ロウドウ</t>
    </rPh>
    <rPh sb="29" eb="31">
      <t>テイキョウ</t>
    </rPh>
    <rPh sb="33" eb="36">
      <t>コヨウシャ</t>
    </rPh>
    <rPh sb="38" eb="40">
      <t>ブンパイ</t>
    </rPh>
    <rPh sb="40" eb="41">
      <t>ガク</t>
    </rPh>
    <phoneticPr fontId="7"/>
  </si>
  <si>
    <t>財産所得とは、利子及び配当、地代、著作権・特許権の使用料等です。</t>
    <rPh sb="0" eb="2">
      <t>ザイサン</t>
    </rPh>
    <rPh sb="2" eb="4">
      <t>ショトク</t>
    </rPh>
    <rPh sb="7" eb="9">
      <t>トシコ</t>
    </rPh>
    <rPh sb="9" eb="10">
      <t>オヨ</t>
    </rPh>
    <rPh sb="11" eb="13">
      <t>ハイトウ</t>
    </rPh>
    <rPh sb="14" eb="15">
      <t>チ</t>
    </rPh>
    <rPh sb="15" eb="16">
      <t>ダイ</t>
    </rPh>
    <rPh sb="17" eb="20">
      <t>チョサクケン</t>
    </rPh>
    <rPh sb="21" eb="24">
      <t>トッキョケン</t>
    </rPh>
    <rPh sb="25" eb="28">
      <t>シヨウリョウ</t>
    </rPh>
    <rPh sb="28" eb="29">
      <t>トウ</t>
    </rPh>
    <phoneticPr fontId="7"/>
  </si>
  <si>
    <t>企業所得とは、営業余剰・混合所得に受取った財産所得を加算し、支払った財産所得を控除したものです。</t>
    <rPh sb="0" eb="2">
      <t>キギョウ</t>
    </rPh>
    <rPh sb="2" eb="4">
      <t>ショトク</t>
    </rPh>
    <rPh sb="7" eb="9">
      <t>エイギョウ</t>
    </rPh>
    <rPh sb="9" eb="11">
      <t>ヨジョウ</t>
    </rPh>
    <rPh sb="12" eb="14">
      <t>コンゴウ</t>
    </rPh>
    <rPh sb="14" eb="16">
      <t>ショトク</t>
    </rPh>
    <rPh sb="17" eb="19">
      <t>ウケト</t>
    </rPh>
    <rPh sb="21" eb="23">
      <t>ザイサン</t>
    </rPh>
    <rPh sb="23" eb="25">
      <t>ショトク</t>
    </rPh>
    <rPh sb="26" eb="28">
      <t>カサン</t>
    </rPh>
    <rPh sb="30" eb="32">
      <t>シハラ</t>
    </rPh>
    <rPh sb="34" eb="36">
      <t>ザイサン</t>
    </rPh>
    <rPh sb="36" eb="38">
      <t>ショトク</t>
    </rPh>
    <rPh sb="39" eb="41">
      <t>コウジョ</t>
    </rPh>
    <phoneticPr fontId="7"/>
  </si>
  <si>
    <t>統計方法の変更及び基礎数値の改訂に伴い、平成26年度数値の遡及改訂が行われたため、既公表値とは一致しておりません。</t>
    <rPh sb="0" eb="2">
      <t>トウケイ</t>
    </rPh>
    <rPh sb="2" eb="4">
      <t>ホウホウ</t>
    </rPh>
    <rPh sb="5" eb="7">
      <t>ヘンコウ</t>
    </rPh>
    <rPh sb="7" eb="8">
      <t>オヨ</t>
    </rPh>
    <rPh sb="9" eb="11">
      <t>キソ</t>
    </rPh>
    <rPh sb="11" eb="13">
      <t>スウチ</t>
    </rPh>
    <rPh sb="14" eb="16">
      <t>カイテイ</t>
    </rPh>
    <rPh sb="17" eb="18">
      <t>トモナ</t>
    </rPh>
    <rPh sb="20" eb="22">
      <t>ヘイセイ</t>
    </rPh>
    <rPh sb="24" eb="26">
      <t>ネンド</t>
    </rPh>
    <rPh sb="26" eb="28">
      <t>スウチ</t>
    </rPh>
    <rPh sb="29" eb="31">
      <t>ソキュウ</t>
    </rPh>
    <rPh sb="31" eb="33">
      <t>カイテイ</t>
    </rPh>
    <rPh sb="34" eb="35">
      <t>オコナ</t>
    </rPh>
    <rPh sb="41" eb="42">
      <t>キ</t>
    </rPh>
    <rPh sb="42" eb="44">
      <t>コウヒョウ</t>
    </rPh>
    <rPh sb="44" eb="45">
      <t>チ</t>
    </rPh>
    <rPh sb="47" eb="49">
      <t>イッチ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</si>
</sst>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_);[Red]\(#,##0.0\)"/>
    <numFmt numFmtId="177" formatCode="#,##0;&quot;△ &quot;#,##0"/>
    <numFmt numFmtId="178" formatCode="#,##0.0;&quot;△ &quot;#,##0.0"/>
  </numFmts>
  <fonts count="10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176" fontId="3" fillId="0" borderId="0" xfId="0" applyNumberFormat="1" applyFont="1" applyAlignment="1">
      <alignment vertical="center"/>
    </xf>
    <xf numFmtId="176" fontId="6" fillId="0" borderId="0" xfId="0" applyNumberFormat="1" applyFont="1" applyBorder="1" applyAlignment="1">
      <alignment horizontal="right"/>
    </xf>
    <xf numFmtId="176" fontId="6" fillId="0" borderId="1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horizontal="distributed" vertical="center" wrapText="1"/>
    </xf>
    <xf numFmtId="176" fontId="6" fillId="0" borderId="14" xfId="0" applyNumberFormat="1" applyFont="1" applyBorder="1" applyAlignment="1">
      <alignment horizontal="distributed" vertical="center" wrapText="1"/>
    </xf>
    <xf numFmtId="176" fontId="3" fillId="0" borderId="15" xfId="0" applyNumberFormat="1" applyFont="1" applyBorder="1" applyAlignment="1">
      <alignment vertical="center"/>
    </xf>
    <xf numFmtId="177" fontId="9" fillId="0" borderId="12" xfId="0" applyNumberFormat="1" applyFont="1" applyFill="1" applyBorder="1" applyAlignment="1">
      <alignment vertical="center"/>
    </xf>
    <xf numFmtId="178" fontId="9" fillId="0" borderId="12" xfId="0" applyNumberFormat="1" applyFont="1" applyFill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distributed" vertical="center"/>
    </xf>
    <xf numFmtId="176" fontId="3" fillId="0" borderId="11" xfId="0" applyNumberFormat="1" applyFont="1" applyBorder="1" applyAlignment="1">
      <alignment horizontal="distributed" vertical="center"/>
    </xf>
    <xf numFmtId="176" fontId="6" fillId="0" borderId="17" xfId="0" applyNumberFormat="1" applyFont="1" applyBorder="1" applyAlignment="1">
      <alignment horizontal="distributed" vertical="center"/>
    </xf>
    <xf numFmtId="176" fontId="3" fillId="0" borderId="9" xfId="0" applyNumberFormat="1" applyFont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176" fontId="3" fillId="0" borderId="7" xfId="0" applyNumberFormat="1" applyFont="1" applyBorder="1" applyAlignment="1">
      <alignment horizontal="distributed" vertical="center"/>
    </xf>
    <xf numFmtId="176" fontId="6" fillId="0" borderId="17" xfId="0" applyNumberFormat="1" applyFont="1" applyBorder="1" applyAlignment="1">
      <alignment horizontal="distributed" vertical="center" wrapText="1"/>
    </xf>
    <xf numFmtId="176" fontId="3" fillId="0" borderId="14" xfId="0" applyNumberFormat="1" applyFont="1" applyBorder="1" applyAlignment="1">
      <alignment horizontal="distributed" vertical="center"/>
    </xf>
    <xf numFmtId="176" fontId="3" fillId="0" borderId="15" xfId="0" applyNumberFormat="1" applyFont="1" applyBorder="1" applyAlignment="1">
      <alignment horizontal="distributed" vertical="center"/>
    </xf>
    <xf numFmtId="176" fontId="6" fillId="0" borderId="13" xfId="0" applyNumberFormat="1" applyFont="1" applyBorder="1" applyAlignment="1">
      <alignment horizontal="distributed" vertical="center"/>
    </xf>
    <xf numFmtId="176" fontId="3" fillId="0" borderId="9" xfId="0" applyNumberFormat="1" applyFont="1" applyBorder="1" applyAlignment="1">
      <alignment horizontal="distributed" vertical="center"/>
    </xf>
    <xf numFmtId="176" fontId="3" fillId="0" borderId="18" xfId="0" applyNumberFormat="1" applyFont="1" applyBorder="1" applyAlignment="1">
      <alignment horizontal="distributed" vertical="center"/>
    </xf>
    <xf numFmtId="176" fontId="3" fillId="0" borderId="8" xfId="0" applyNumberFormat="1" applyFont="1" applyBorder="1" applyAlignment="1">
      <alignment horizontal="distributed" vertical="center"/>
    </xf>
    <xf numFmtId="176" fontId="6" fillId="0" borderId="7" xfId="0" applyNumberFormat="1" applyFont="1" applyBorder="1" applyAlignment="1">
      <alignment horizontal="distributed" vertical="center"/>
    </xf>
    <xf numFmtId="176" fontId="3" fillId="0" borderId="8" xfId="0" applyNumberFormat="1" applyFont="1" applyBorder="1" applyAlignment="1">
      <alignment vertical="center"/>
    </xf>
    <xf numFmtId="176" fontId="6" fillId="0" borderId="16" xfId="0" applyNumberFormat="1" applyFont="1" applyBorder="1" applyAlignment="1">
      <alignment horizontal="distributed" vertical="center"/>
    </xf>
    <xf numFmtId="176" fontId="3" fillId="0" borderId="17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8" fillId="0" borderId="17" xfId="0" applyNumberFormat="1" applyFont="1" applyBorder="1" applyAlignment="1">
      <alignment horizontal="distributed" vertical="center" wrapText="1"/>
    </xf>
    <xf numFmtId="176" fontId="3" fillId="0" borderId="18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horizontal="center" vertical="center" wrapText="1"/>
    </xf>
    <xf numFmtId="176" fontId="6" fillId="0" borderId="13" xfId="0" applyNumberFormat="1" applyFont="1" applyBorder="1" applyAlignment="1">
      <alignment horizontal="center" vertical="center" wrapText="1"/>
    </xf>
    <xf numFmtId="176" fontId="6" fillId="0" borderId="14" xfId="0" applyNumberFormat="1" applyFont="1" applyBorder="1" applyAlignment="1">
      <alignment horizontal="distributed" vertical="center"/>
    </xf>
    <xf numFmtId="176" fontId="3" fillId="0" borderId="16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horizontal="distributed" vertical="center" wrapText="1"/>
    </xf>
    <xf numFmtId="177" fontId="9" fillId="0" borderId="7" xfId="0" applyNumberFormat="1" applyFont="1" applyFill="1" applyBorder="1" applyAlignment="1">
      <alignment vertical="center"/>
    </xf>
    <xf numFmtId="178" fontId="9" fillId="0" borderId="7" xfId="0" applyNumberFormat="1" applyFont="1" applyFill="1" applyBorder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0" xfId="0" applyNumberFormat="1" applyFont="1" applyAlignment="1">
      <alignment horizontal="right" vertical="top"/>
    </xf>
    <xf numFmtId="176" fontId="8" fillId="0" borderId="0" xfId="0" applyNumberFormat="1" applyFont="1" applyAlignment="1">
      <alignment vertical="top"/>
    </xf>
    <xf numFmtId="176" fontId="8" fillId="0" borderId="0" xfId="0" applyNumberFormat="1" applyFont="1" applyAlignment="1">
      <alignment vertical="top"/>
    </xf>
    <xf numFmtId="176" fontId="8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176" fontId="8" fillId="0" borderId="0" xfId="0" applyNumberFormat="1" applyFont="1" applyFill="1" applyAlignment="1">
      <alignment vertical="top" wrapText="1"/>
    </xf>
    <xf numFmtId="0" fontId="0" fillId="0" borderId="0" xfId="0" applyFont="1" applyAlignment="1">
      <alignment wrapText="1"/>
    </xf>
    <xf numFmtId="176" fontId="6" fillId="0" borderId="16" xfId="0" applyNumberFormat="1" applyFont="1" applyBorder="1" applyAlignment="1">
      <alignment horizontal="distributed" vertical="center" wrapText="1"/>
    </xf>
    <xf numFmtId="176" fontId="6" fillId="0" borderId="16" xfId="0" applyNumberFormat="1" applyFont="1" applyBorder="1" applyAlignment="1">
      <alignment horizontal="distributed" vertical="center"/>
    </xf>
    <xf numFmtId="176" fontId="6" fillId="0" borderId="12" xfId="0" applyNumberFormat="1" applyFont="1" applyBorder="1" applyAlignment="1">
      <alignment horizontal="distributed" vertical="center"/>
    </xf>
    <xf numFmtId="176" fontId="6" fillId="0" borderId="0" xfId="0" applyNumberFormat="1" applyFont="1" applyBorder="1" applyAlignment="1">
      <alignment horizontal="distributed" vertical="center"/>
    </xf>
    <xf numFmtId="176" fontId="6" fillId="0" borderId="12" xfId="0" applyNumberFormat="1" applyFont="1" applyBorder="1" applyAlignment="1">
      <alignment horizontal="distributed" vertical="center" wrapText="1"/>
    </xf>
    <xf numFmtId="176" fontId="8" fillId="0" borderId="16" xfId="0" applyNumberFormat="1" applyFont="1" applyBorder="1" applyAlignment="1">
      <alignment horizontal="distributed" vertical="center" wrapText="1"/>
    </xf>
    <xf numFmtId="176" fontId="1" fillId="0" borderId="0" xfId="0" applyNumberFormat="1" applyFont="1" applyAlignment="1">
      <alignment horizontal="left" vertical="top"/>
    </xf>
    <xf numFmtId="176" fontId="3" fillId="0" borderId="0" xfId="0" applyNumberFormat="1" applyFont="1" applyAlignment="1">
      <alignment horizontal="left" vertical="top"/>
    </xf>
    <xf numFmtId="176" fontId="5" fillId="0" borderId="0" xfId="1" applyNumberFormat="1" applyFont="1" applyAlignment="1">
      <alignment horizontal="center" vertical="center"/>
    </xf>
    <xf numFmtId="176" fontId="6" fillId="0" borderId="2" xfId="0" applyNumberFormat="1" applyFont="1" applyFill="1" applyBorder="1" applyAlignment="1">
      <alignment horizontal="distributed" vertical="center" justifyLastLine="1"/>
    </xf>
    <xf numFmtId="176" fontId="6" fillId="0" borderId="7" xfId="0" applyNumberFormat="1" applyFont="1" applyFill="1" applyBorder="1" applyAlignment="1">
      <alignment horizontal="distributed" vertical="center" justifyLastLine="1"/>
    </xf>
    <xf numFmtId="176" fontId="6" fillId="0" borderId="5" xfId="0" applyNumberFormat="1" applyFont="1" applyBorder="1" applyAlignment="1">
      <alignment horizontal="distributed" vertical="center" justifyLastLine="1"/>
    </xf>
    <xf numFmtId="176" fontId="6" fillId="0" borderId="6" xfId="0" applyNumberFormat="1" applyFont="1" applyBorder="1" applyAlignment="1">
      <alignment horizontal="distributed" vertical="center" justifyLastLine="1"/>
    </xf>
  </cellXfs>
  <cellStyles count="2">
    <cellStyle name="標準" xfId="0" builtinId="0"/>
    <cellStyle name="表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workbookViewId="0">
      <selection activeCell="R31" sqref="R31"/>
    </sheetView>
  </sheetViews>
  <sheetFormatPr defaultColWidth="10.5" defaultRowHeight="30" customHeight="1"/>
  <cols>
    <col min="1" max="7" width="0.875" style="1" customWidth="1"/>
    <col min="8" max="8" width="18.625" style="1" customWidth="1"/>
    <col min="9" max="9" width="0.875" style="1" customWidth="1"/>
    <col min="10" max="10" width="15.375" style="1" hidden="1" customWidth="1"/>
    <col min="11" max="12" width="10.5" style="1" hidden="1" customWidth="1"/>
    <col min="13" max="13" width="12.375" style="1" hidden="1" customWidth="1"/>
    <col min="14" max="17" width="11.625" style="1" customWidth="1"/>
    <col min="18" max="18" width="14.625" style="1" customWidth="1"/>
    <col min="19" max="16384" width="10.5" style="1"/>
  </cols>
  <sheetData>
    <row r="1" spans="1:18" ht="30" customHeight="1">
      <c r="A1" s="68" t="s">
        <v>0</v>
      </c>
      <c r="B1" s="68"/>
      <c r="C1" s="68"/>
      <c r="D1" s="68"/>
      <c r="E1" s="68"/>
      <c r="F1" s="68"/>
      <c r="G1" s="68"/>
      <c r="H1" s="69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ht="30" customHeight="1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18" customHeight="1" thickBot="1">
      <c r="I3" s="2"/>
      <c r="J3" s="2"/>
      <c r="K3" s="3"/>
      <c r="L3" s="3"/>
      <c r="M3" s="3"/>
      <c r="N3" s="3"/>
      <c r="O3" s="3"/>
      <c r="P3" s="3"/>
      <c r="Q3" s="3"/>
      <c r="R3" s="2" t="s">
        <v>2</v>
      </c>
    </row>
    <row r="4" spans="1:18" ht="20.100000000000001" customHeight="1">
      <c r="A4" s="4"/>
      <c r="B4" s="71" t="s">
        <v>3</v>
      </c>
      <c r="C4" s="71"/>
      <c r="D4" s="71"/>
      <c r="E4" s="71"/>
      <c r="F4" s="71"/>
      <c r="G4" s="71"/>
      <c r="H4" s="71"/>
      <c r="I4" s="5"/>
      <c r="J4" s="6"/>
      <c r="K4" s="7" t="s">
        <v>4</v>
      </c>
      <c r="L4" s="7" t="s">
        <v>5</v>
      </c>
      <c r="M4" s="8" t="s">
        <v>6</v>
      </c>
      <c r="N4" s="73" t="s">
        <v>7</v>
      </c>
      <c r="O4" s="74"/>
      <c r="P4" s="73" t="s">
        <v>8</v>
      </c>
      <c r="Q4" s="74"/>
      <c r="R4" s="9" t="s">
        <v>9</v>
      </c>
    </row>
    <row r="5" spans="1:18" ht="20.100000000000001" customHeight="1">
      <c r="A5" s="10"/>
      <c r="B5" s="72"/>
      <c r="C5" s="72"/>
      <c r="D5" s="72"/>
      <c r="E5" s="72"/>
      <c r="F5" s="72"/>
      <c r="G5" s="72"/>
      <c r="H5" s="72"/>
      <c r="I5" s="11"/>
      <c r="J5" s="12"/>
      <c r="K5" s="13"/>
      <c r="L5" s="14"/>
      <c r="M5" s="14"/>
      <c r="N5" s="15" t="s">
        <v>10</v>
      </c>
      <c r="O5" s="15" t="s">
        <v>11</v>
      </c>
      <c r="P5" s="15" t="s">
        <v>10</v>
      </c>
      <c r="Q5" s="15" t="s">
        <v>11</v>
      </c>
      <c r="R5" s="16" t="s">
        <v>11</v>
      </c>
    </row>
    <row r="6" spans="1:18" ht="23.1" customHeight="1">
      <c r="A6" s="17"/>
      <c r="B6" s="66" t="s">
        <v>12</v>
      </c>
      <c r="C6" s="66"/>
      <c r="D6" s="66"/>
      <c r="E6" s="66"/>
      <c r="F6" s="66"/>
      <c r="G6" s="66"/>
      <c r="H6" s="66"/>
      <c r="I6" s="18"/>
      <c r="J6" s="19"/>
      <c r="K6" s="20" t="e">
        <f>K7+K8+#REF!</f>
        <v>#REF!</v>
      </c>
      <c r="L6" s="17" t="e">
        <f>L7+L8+#REF!</f>
        <v>#REF!</v>
      </c>
      <c r="M6" s="17" t="e">
        <f>M7+M8+#REF!</f>
        <v>#REF!</v>
      </c>
      <c r="N6" s="21">
        <f>N7+N8</f>
        <v>90692</v>
      </c>
      <c r="O6" s="21">
        <f>O7+O8</f>
        <v>88202</v>
      </c>
      <c r="P6" s="22">
        <f>N6/N$30*100</f>
        <v>69.219966417340856</v>
      </c>
      <c r="Q6" s="22">
        <f t="shared" ref="Q6:Q30" si="0">O6/O$30*100</f>
        <v>65.433692394433081</v>
      </c>
      <c r="R6" s="22">
        <f>(O6-N6)/ABS(N6)*100</f>
        <v>-2.745556388656111</v>
      </c>
    </row>
    <row r="7" spans="1:18" ht="23.1" customHeight="1">
      <c r="A7" s="23"/>
      <c r="B7" s="24"/>
      <c r="C7" s="25"/>
      <c r="D7" s="63" t="s">
        <v>13</v>
      </c>
      <c r="E7" s="63"/>
      <c r="F7" s="63"/>
      <c r="G7" s="63"/>
      <c r="H7" s="63"/>
      <c r="I7" s="26"/>
      <c r="J7" s="26"/>
      <c r="K7" s="27">
        <v>68.2</v>
      </c>
      <c r="L7" s="23">
        <v>68.599999999999994</v>
      </c>
      <c r="M7" s="23">
        <v>15.1</v>
      </c>
      <c r="N7" s="28">
        <v>78481</v>
      </c>
      <c r="O7" s="28">
        <v>75817</v>
      </c>
      <c r="P7" s="29">
        <f t="shared" ref="P7:P30" si="1">N7/N$30*100</f>
        <v>59.900015264845067</v>
      </c>
      <c r="Q7" s="29">
        <f t="shared" si="0"/>
        <v>56.245734294786196</v>
      </c>
      <c r="R7" s="29">
        <f>(O7-N7)/ABS(N7)*100</f>
        <v>-3.39445216039551</v>
      </c>
    </row>
    <row r="8" spans="1:18" ht="23.1" customHeight="1">
      <c r="A8" s="10"/>
      <c r="B8" s="30"/>
      <c r="C8" s="25"/>
      <c r="D8" s="63" t="s">
        <v>14</v>
      </c>
      <c r="E8" s="63"/>
      <c r="F8" s="63"/>
      <c r="G8" s="63"/>
      <c r="H8" s="63"/>
      <c r="I8" s="26"/>
      <c r="J8" s="26"/>
      <c r="K8" s="27">
        <v>8.3000000000000007</v>
      </c>
      <c r="L8" s="23">
        <v>1.9</v>
      </c>
      <c r="M8" s="23">
        <v>27.6</v>
      </c>
      <c r="N8" s="28">
        <v>12211</v>
      </c>
      <c r="O8" s="28">
        <v>12385</v>
      </c>
      <c r="P8" s="29">
        <f t="shared" si="1"/>
        <v>9.3199511524958023</v>
      </c>
      <c r="Q8" s="29">
        <f t="shared" si="0"/>
        <v>9.1879580996468739</v>
      </c>
      <c r="R8" s="29">
        <f>(O8-N8)/ABS(N8)*100</f>
        <v>1.4249447219719924</v>
      </c>
    </row>
    <row r="9" spans="1:18" ht="23.1" customHeight="1">
      <c r="A9" s="17"/>
      <c r="B9" s="17"/>
      <c r="C9" s="66" t="s">
        <v>15</v>
      </c>
      <c r="D9" s="66"/>
      <c r="E9" s="66"/>
      <c r="F9" s="66"/>
      <c r="G9" s="66"/>
      <c r="H9" s="66"/>
      <c r="I9" s="18"/>
      <c r="J9" s="31"/>
      <c r="K9" s="27">
        <f>K13+K14+K15</f>
        <v>43352.6</v>
      </c>
      <c r="L9" s="23">
        <f>L13+L14+L15</f>
        <v>49389.799999999996</v>
      </c>
      <c r="M9" s="23">
        <f>M13+M14+M15</f>
        <v>47473.899999999994</v>
      </c>
      <c r="N9" s="28">
        <f>N10+N13+N20</f>
        <v>5231</v>
      </c>
      <c r="O9" s="28">
        <f>O10+O13+O20</f>
        <v>5421</v>
      </c>
      <c r="P9" s="29">
        <f t="shared" si="1"/>
        <v>3.9925202259197068</v>
      </c>
      <c r="Q9" s="29">
        <f t="shared" si="0"/>
        <v>4.0216326893973111</v>
      </c>
      <c r="R9" s="29">
        <f>(O9-N9)/ABS(N9)*100</f>
        <v>3.6321926973809981</v>
      </c>
    </row>
    <row r="10" spans="1:18" ht="23.1" customHeight="1">
      <c r="A10" s="23"/>
      <c r="B10" s="32"/>
      <c r="C10" s="33"/>
      <c r="D10" s="64" t="s">
        <v>16</v>
      </c>
      <c r="E10" s="64"/>
      <c r="F10" s="64"/>
      <c r="G10" s="64"/>
      <c r="H10" s="64"/>
      <c r="I10" s="34"/>
      <c r="J10" s="34"/>
      <c r="K10" s="27"/>
      <c r="L10" s="23"/>
      <c r="M10" s="23"/>
      <c r="N10" s="28">
        <f>N11-N12</f>
        <v>-2044</v>
      </c>
      <c r="O10" s="28">
        <f>O11-O12</f>
        <v>-2008</v>
      </c>
      <c r="P10" s="29">
        <f t="shared" si="1"/>
        <v>-1.5600671653182721</v>
      </c>
      <c r="Q10" s="29">
        <f t="shared" si="0"/>
        <v>-1.489658446838185</v>
      </c>
      <c r="R10" s="29">
        <f>(O10-N10)/ABS(N10)*100</f>
        <v>1.7612524461839529</v>
      </c>
    </row>
    <row r="11" spans="1:18" ht="23.1" customHeight="1">
      <c r="A11" s="23"/>
      <c r="B11" s="24"/>
      <c r="C11" s="35"/>
      <c r="D11" s="32"/>
      <c r="E11" s="25"/>
      <c r="F11" s="62" t="s">
        <v>17</v>
      </c>
      <c r="G11" s="62"/>
      <c r="H11" s="62"/>
      <c r="I11" s="31"/>
      <c r="J11" s="18"/>
      <c r="K11" s="27">
        <v>3335.4</v>
      </c>
      <c r="L11" s="23">
        <v>3325.1</v>
      </c>
      <c r="M11" s="23">
        <v>3431.2</v>
      </c>
      <c r="N11" s="28">
        <v>1583</v>
      </c>
      <c r="O11" s="28">
        <v>1445</v>
      </c>
      <c r="P11" s="29">
        <f t="shared" si="1"/>
        <v>1.2082124866432606</v>
      </c>
      <c r="Q11" s="29">
        <f t="shared" si="0"/>
        <v>1.0719902667734946</v>
      </c>
      <c r="R11" s="29">
        <f t="shared" ref="R11:R30" si="2">(O11-N11)/ABS(N11)*100</f>
        <v>-8.7176247631080237</v>
      </c>
    </row>
    <row r="12" spans="1:18" ht="23.1" customHeight="1">
      <c r="A12" s="23"/>
      <c r="B12" s="24"/>
      <c r="C12" s="36"/>
      <c r="D12" s="37"/>
      <c r="E12" s="25"/>
      <c r="F12" s="62" t="s">
        <v>18</v>
      </c>
      <c r="G12" s="62"/>
      <c r="H12" s="62"/>
      <c r="I12" s="31"/>
      <c r="J12" s="31"/>
      <c r="K12" s="27">
        <v>3335.4</v>
      </c>
      <c r="L12" s="23">
        <v>3325.1</v>
      </c>
      <c r="M12" s="23">
        <v>3431.2</v>
      </c>
      <c r="N12" s="28">
        <v>3627</v>
      </c>
      <c r="O12" s="28">
        <v>3453</v>
      </c>
      <c r="P12" s="29">
        <f t="shared" si="1"/>
        <v>2.7682796519615325</v>
      </c>
      <c r="Q12" s="29">
        <f t="shared" si="0"/>
        <v>2.5616487136116799</v>
      </c>
      <c r="R12" s="29">
        <f t="shared" si="2"/>
        <v>-4.7973531844499586</v>
      </c>
    </row>
    <row r="13" spans="1:18" ht="23.1" customHeight="1">
      <c r="A13" s="23"/>
      <c r="B13" s="24"/>
      <c r="C13" s="33"/>
      <c r="D13" s="64" t="s">
        <v>19</v>
      </c>
      <c r="E13" s="64"/>
      <c r="F13" s="64"/>
      <c r="G13" s="64"/>
      <c r="H13" s="64"/>
      <c r="I13" s="34"/>
      <c r="J13" s="26"/>
      <c r="K13" s="27">
        <v>0</v>
      </c>
      <c r="L13" s="23">
        <v>0</v>
      </c>
      <c r="M13" s="23">
        <v>0</v>
      </c>
      <c r="N13" s="28">
        <f>N14+N17+N18+N19</f>
        <v>7184</v>
      </c>
      <c r="O13" s="28">
        <f>O14+O17+O18+O19</f>
        <v>7339</v>
      </c>
      <c r="P13" s="29">
        <f t="shared" si="1"/>
        <v>5.4831323462066859</v>
      </c>
      <c r="Q13" s="29">
        <f t="shared" si="0"/>
        <v>5.4445235763672519</v>
      </c>
      <c r="R13" s="29">
        <f t="shared" si="2"/>
        <v>2.1575723830734965</v>
      </c>
    </row>
    <row r="14" spans="1:18" ht="23.1" customHeight="1">
      <c r="A14" s="23"/>
      <c r="B14" s="24"/>
      <c r="C14" s="35"/>
      <c r="D14" s="24"/>
      <c r="E14" s="33"/>
      <c r="F14" s="66" t="s">
        <v>20</v>
      </c>
      <c r="G14" s="62"/>
      <c r="H14" s="62"/>
      <c r="I14" s="31"/>
      <c r="J14" s="18"/>
      <c r="K14" s="27">
        <v>11720.9</v>
      </c>
      <c r="L14" s="23">
        <v>12531.1</v>
      </c>
      <c r="M14" s="23">
        <v>12933.2</v>
      </c>
      <c r="N14" s="28">
        <f>N15-N16</f>
        <v>864</v>
      </c>
      <c r="O14" s="28">
        <v>1243</v>
      </c>
      <c r="P14" s="29">
        <f t="shared" si="1"/>
        <v>0.6594413066707373</v>
      </c>
      <c r="Q14" s="29">
        <f t="shared" si="0"/>
        <v>0.92213418795809954</v>
      </c>
      <c r="R14" s="29">
        <f t="shared" si="2"/>
        <v>43.86574074074074</v>
      </c>
    </row>
    <row r="15" spans="1:18" ht="23.1" customHeight="1">
      <c r="A15" s="23"/>
      <c r="B15" s="24"/>
      <c r="C15" s="35"/>
      <c r="D15" s="24"/>
      <c r="E15" s="35"/>
      <c r="F15" s="32"/>
      <c r="G15" s="36"/>
      <c r="H15" s="38" t="s">
        <v>17</v>
      </c>
      <c r="I15" s="39"/>
      <c r="J15" s="26"/>
      <c r="K15" s="27">
        <v>31631.7</v>
      </c>
      <c r="L15" s="23">
        <v>36858.699999999997</v>
      </c>
      <c r="M15" s="23">
        <v>34540.699999999997</v>
      </c>
      <c r="N15" s="28">
        <v>1126</v>
      </c>
      <c r="O15" s="28">
        <v>1510</v>
      </c>
      <c r="P15" s="29">
        <f t="shared" si="1"/>
        <v>0.85941077698061352</v>
      </c>
      <c r="Q15" s="29">
        <f t="shared" si="0"/>
        <v>1.1202112822338941</v>
      </c>
      <c r="R15" s="29">
        <f t="shared" si="2"/>
        <v>34.103019538188278</v>
      </c>
    </row>
    <row r="16" spans="1:18" ht="23.1" customHeight="1">
      <c r="A16" s="23"/>
      <c r="B16" s="24"/>
      <c r="C16" s="35"/>
      <c r="D16" s="24"/>
      <c r="E16" s="36"/>
      <c r="F16" s="37"/>
      <c r="G16" s="25"/>
      <c r="H16" s="40" t="s">
        <v>18</v>
      </c>
      <c r="I16" s="41"/>
      <c r="J16" s="34"/>
      <c r="K16" s="27"/>
      <c r="L16" s="23"/>
      <c r="M16" s="23"/>
      <c r="N16" s="28">
        <v>262</v>
      </c>
      <c r="O16" s="28">
        <v>267</v>
      </c>
      <c r="P16" s="29">
        <f t="shared" si="1"/>
        <v>0.19996947030987636</v>
      </c>
      <c r="Q16" s="29">
        <f t="shared" si="0"/>
        <v>0.19807709427579454</v>
      </c>
      <c r="R16" s="29">
        <f t="shared" si="2"/>
        <v>1.9083969465648856</v>
      </c>
    </row>
    <row r="17" spans="1:18" ht="23.1" customHeight="1">
      <c r="A17" s="23"/>
      <c r="B17" s="42"/>
      <c r="C17" s="27"/>
      <c r="D17" s="42"/>
      <c r="E17" s="43"/>
      <c r="F17" s="62" t="s">
        <v>21</v>
      </c>
      <c r="G17" s="62"/>
      <c r="H17" s="62"/>
      <c r="I17" s="31"/>
      <c r="J17" s="31"/>
      <c r="K17" s="27">
        <f t="shared" ref="K17:M18" si="3">K21+K22+K24+K27+K28+K29</f>
        <v>97495.6</v>
      </c>
      <c r="L17" s="23">
        <f t="shared" si="3"/>
        <v>98569.600000000006</v>
      </c>
      <c r="M17" s="23">
        <f t="shared" si="3"/>
        <v>101624.5</v>
      </c>
      <c r="N17" s="28">
        <v>1635</v>
      </c>
      <c r="O17" s="28">
        <v>1588</v>
      </c>
      <c r="P17" s="29">
        <f t="shared" si="1"/>
        <v>1.2479010838039994</v>
      </c>
      <c r="Q17" s="29">
        <f t="shared" si="0"/>
        <v>1.1780765007863734</v>
      </c>
      <c r="R17" s="29">
        <f t="shared" si="2"/>
        <v>-2.8746177370030579</v>
      </c>
    </row>
    <row r="18" spans="1:18" ht="24" customHeight="1">
      <c r="A18" s="23"/>
      <c r="B18" s="23"/>
      <c r="C18" s="27"/>
      <c r="D18" s="42"/>
      <c r="E18" s="43"/>
      <c r="F18" s="67" t="s">
        <v>22</v>
      </c>
      <c r="G18" s="67"/>
      <c r="H18" s="67"/>
      <c r="I18" s="44"/>
      <c r="J18" s="44"/>
      <c r="K18" s="27">
        <f t="shared" si="3"/>
        <v>101611.20000000001</v>
      </c>
      <c r="L18" s="23">
        <f t="shared" si="3"/>
        <v>103073.3</v>
      </c>
      <c r="M18" s="23">
        <f t="shared" si="3"/>
        <v>106572.79999999999</v>
      </c>
      <c r="N18" s="28">
        <v>3922</v>
      </c>
      <c r="O18" s="28">
        <v>3739</v>
      </c>
      <c r="P18" s="29">
        <f t="shared" si="1"/>
        <v>2.9934361166234162</v>
      </c>
      <c r="Q18" s="29">
        <f t="shared" si="0"/>
        <v>2.7738211816374374</v>
      </c>
      <c r="R18" s="29">
        <f t="shared" si="2"/>
        <v>-4.6659867414584397</v>
      </c>
    </row>
    <row r="19" spans="1:18" ht="23.1" customHeight="1">
      <c r="A19" s="23"/>
      <c r="B19" s="23"/>
      <c r="C19" s="45"/>
      <c r="D19" s="39"/>
      <c r="E19" s="43"/>
      <c r="F19" s="62" t="s">
        <v>23</v>
      </c>
      <c r="G19" s="62"/>
      <c r="H19" s="62"/>
      <c r="I19" s="31"/>
      <c r="J19" s="31"/>
      <c r="K19" s="27" t="e">
        <f>K23+K24+K26+K29+K30+#REF!</f>
        <v>#REF!</v>
      </c>
      <c r="L19" s="23" t="e">
        <f>L23+L24+L26+L29+L30+#REF!</f>
        <v>#REF!</v>
      </c>
      <c r="M19" s="23" t="e">
        <f>M23+M24+M26+M29+M30+#REF!</f>
        <v>#REF!</v>
      </c>
      <c r="N19" s="28">
        <v>763</v>
      </c>
      <c r="O19" s="28">
        <v>769</v>
      </c>
      <c r="P19" s="29">
        <f t="shared" si="1"/>
        <v>0.582353839108533</v>
      </c>
      <c r="Q19" s="29">
        <f t="shared" si="0"/>
        <v>0.57049170598534082</v>
      </c>
      <c r="R19" s="29">
        <f t="shared" si="2"/>
        <v>0.78636959370904314</v>
      </c>
    </row>
    <row r="20" spans="1:18" ht="23.1" customHeight="1">
      <c r="A20" s="23"/>
      <c r="B20" s="23"/>
      <c r="C20" s="27"/>
      <c r="D20" s="64" t="s">
        <v>24</v>
      </c>
      <c r="E20" s="64"/>
      <c r="F20" s="64"/>
      <c r="G20" s="64"/>
      <c r="H20" s="64"/>
      <c r="I20" s="46"/>
      <c r="J20" s="47"/>
      <c r="K20" s="27">
        <v>3335.4</v>
      </c>
      <c r="L20" s="23">
        <v>3325.1</v>
      </c>
      <c r="M20" s="23">
        <v>3431.2</v>
      </c>
      <c r="N20" s="28">
        <f>N21-N22</f>
        <v>91</v>
      </c>
      <c r="O20" s="28">
        <f>O21-O22</f>
        <v>90</v>
      </c>
      <c r="P20" s="29">
        <f t="shared" si="1"/>
        <v>6.9455045031292933E-2</v>
      </c>
      <c r="Q20" s="29">
        <f t="shared" si="0"/>
        <v>6.6767559868245355E-2</v>
      </c>
      <c r="R20" s="29">
        <f t="shared" si="2"/>
        <v>-1.098901098901099</v>
      </c>
    </row>
    <row r="21" spans="1:18" ht="23.1" customHeight="1">
      <c r="A21" s="23"/>
      <c r="B21" s="23"/>
      <c r="C21" s="27"/>
      <c r="D21" s="42"/>
      <c r="E21" s="25"/>
      <c r="F21" s="62" t="s">
        <v>17</v>
      </c>
      <c r="G21" s="62"/>
      <c r="H21" s="62"/>
      <c r="I21" s="31"/>
      <c r="J21" s="18"/>
      <c r="K21" s="27">
        <v>26490.2</v>
      </c>
      <c r="L21" s="23">
        <v>27554</v>
      </c>
      <c r="M21" s="23">
        <v>28803.9</v>
      </c>
      <c r="N21" s="28">
        <v>107</v>
      </c>
      <c r="O21" s="28">
        <v>107</v>
      </c>
      <c r="P21" s="29">
        <f t="shared" si="1"/>
        <v>8.1666921080751034E-2</v>
      </c>
      <c r="Q21" s="29">
        <f t="shared" si="0"/>
        <v>7.9379210065580588E-2</v>
      </c>
      <c r="R21" s="29">
        <f t="shared" si="2"/>
        <v>0</v>
      </c>
    </row>
    <row r="22" spans="1:18" ht="23.1" customHeight="1">
      <c r="A22" s="10"/>
      <c r="B22" s="10"/>
      <c r="C22" s="45"/>
      <c r="D22" s="39"/>
      <c r="E22" s="25"/>
      <c r="F22" s="62" t="s">
        <v>18</v>
      </c>
      <c r="G22" s="62"/>
      <c r="H22" s="62"/>
      <c r="I22" s="31"/>
      <c r="J22" s="31"/>
      <c r="K22" s="27">
        <v>17545.599999999999</v>
      </c>
      <c r="L22" s="23">
        <v>15002.3</v>
      </c>
      <c r="M22" s="23">
        <v>14781.1</v>
      </c>
      <c r="N22" s="28">
        <v>16</v>
      </c>
      <c r="O22" s="28">
        <v>17</v>
      </c>
      <c r="P22" s="29">
        <f t="shared" si="1"/>
        <v>1.2211876049458099E-2</v>
      </c>
      <c r="Q22" s="29">
        <f t="shared" si="0"/>
        <v>1.2611650197335234E-2</v>
      </c>
      <c r="R22" s="29">
        <f t="shared" si="2"/>
        <v>6.25</v>
      </c>
    </row>
    <row r="23" spans="1:18" ht="23.1" customHeight="1">
      <c r="A23" s="17"/>
      <c r="B23" s="64" t="s">
        <v>25</v>
      </c>
      <c r="C23" s="64"/>
      <c r="D23" s="64"/>
      <c r="E23" s="64"/>
      <c r="F23" s="64"/>
      <c r="G23" s="64"/>
      <c r="H23" s="64"/>
      <c r="I23" s="34"/>
      <c r="J23" s="34"/>
      <c r="K23" s="27">
        <v>24838.5</v>
      </c>
      <c r="L23" s="23">
        <v>26027.8</v>
      </c>
      <c r="M23" s="23">
        <v>27142.400000000001</v>
      </c>
      <c r="N23" s="28">
        <f>N24+N25+N26</f>
        <v>35097</v>
      </c>
      <c r="O23" s="28">
        <f>O24+O25+O26</f>
        <v>41173</v>
      </c>
      <c r="P23" s="29">
        <f t="shared" si="1"/>
        <v>26.787513356739428</v>
      </c>
      <c r="Q23" s="29">
        <f t="shared" si="0"/>
        <v>30.544674916169619</v>
      </c>
      <c r="R23" s="29">
        <f t="shared" si="2"/>
        <v>17.312020970453315</v>
      </c>
    </row>
    <row r="24" spans="1:18" ht="23.1" customHeight="1">
      <c r="A24" s="23"/>
      <c r="B24" s="42"/>
      <c r="C24" s="43"/>
      <c r="D24" s="62" t="s">
        <v>26</v>
      </c>
      <c r="E24" s="62"/>
      <c r="F24" s="62"/>
      <c r="G24" s="62"/>
      <c r="H24" s="62"/>
      <c r="I24" s="31"/>
      <c r="J24" s="31"/>
      <c r="K24" s="27">
        <v>15735.8</v>
      </c>
      <c r="L24" s="23">
        <v>16672.8</v>
      </c>
      <c r="M24" s="23">
        <v>17101.400000000001</v>
      </c>
      <c r="N24" s="28">
        <v>19765</v>
      </c>
      <c r="O24" s="28">
        <v>25098</v>
      </c>
      <c r="P24" s="29">
        <f t="shared" si="1"/>
        <v>15.085483132346205</v>
      </c>
      <c r="Q24" s="29">
        <f t="shared" si="0"/>
        <v>18.619246861924683</v>
      </c>
      <c r="R24" s="29">
        <f t="shared" si="2"/>
        <v>26.982038957753606</v>
      </c>
    </row>
    <row r="25" spans="1:18" ht="23.1" customHeight="1">
      <c r="A25" s="23"/>
      <c r="B25" s="42"/>
      <c r="C25" s="43"/>
      <c r="D25" s="63" t="s">
        <v>27</v>
      </c>
      <c r="E25" s="63"/>
      <c r="F25" s="63"/>
      <c r="G25" s="63"/>
      <c r="H25" s="63"/>
      <c r="I25" s="26"/>
      <c r="J25" s="26"/>
      <c r="K25" s="27">
        <v>24838.5</v>
      </c>
      <c r="L25" s="23">
        <v>26027.8</v>
      </c>
      <c r="M25" s="23">
        <v>27142.400000000001</v>
      </c>
      <c r="N25" s="28">
        <v>867</v>
      </c>
      <c r="O25" s="28">
        <v>1176</v>
      </c>
      <c r="P25" s="29">
        <f t="shared" si="1"/>
        <v>0.66173103343001072</v>
      </c>
      <c r="Q25" s="29">
        <f t="shared" si="0"/>
        <v>0.87242944894507257</v>
      </c>
      <c r="R25" s="29">
        <f t="shared" si="2"/>
        <v>35.640138408304502</v>
      </c>
    </row>
    <row r="26" spans="1:18" ht="23.1" customHeight="1">
      <c r="A26" s="23"/>
      <c r="B26" s="42"/>
      <c r="C26" s="23"/>
      <c r="D26" s="65" t="s">
        <v>28</v>
      </c>
      <c r="E26" s="65"/>
      <c r="F26" s="65"/>
      <c r="G26" s="65"/>
      <c r="H26" s="65"/>
      <c r="I26" s="48"/>
      <c r="J26" s="26"/>
      <c r="K26" s="27"/>
      <c r="L26" s="23"/>
      <c r="M26" s="23"/>
      <c r="N26" s="28">
        <f>N27+N28+N29</f>
        <v>14465</v>
      </c>
      <c r="O26" s="28">
        <f>O27+O28+O29</f>
        <v>14899</v>
      </c>
      <c r="P26" s="29">
        <f t="shared" si="1"/>
        <v>11.040299190963211</v>
      </c>
      <c r="Q26" s="29">
        <f t="shared" si="0"/>
        <v>11.052998605299861</v>
      </c>
      <c r="R26" s="29">
        <f t="shared" si="2"/>
        <v>3.0003456619426201</v>
      </c>
    </row>
    <row r="27" spans="1:18" ht="23.1" customHeight="1">
      <c r="A27" s="23"/>
      <c r="B27" s="42"/>
      <c r="C27" s="23"/>
      <c r="D27" s="23"/>
      <c r="E27" s="43"/>
      <c r="F27" s="62" t="s">
        <v>29</v>
      </c>
      <c r="G27" s="62"/>
      <c r="H27" s="62"/>
      <c r="I27" s="31"/>
      <c r="J27" s="31"/>
      <c r="K27" s="27">
        <v>3335.4</v>
      </c>
      <c r="L27" s="23">
        <v>3325.1</v>
      </c>
      <c r="M27" s="23">
        <v>3431.2</v>
      </c>
      <c r="N27" s="28">
        <v>301</v>
      </c>
      <c r="O27" s="28">
        <v>736</v>
      </c>
      <c r="P27" s="29">
        <f t="shared" si="1"/>
        <v>0.22973591818043049</v>
      </c>
      <c r="Q27" s="29">
        <f t="shared" si="0"/>
        <v>0.54601026736698421</v>
      </c>
      <c r="R27" s="29">
        <f t="shared" si="2"/>
        <v>144.51827242524917</v>
      </c>
    </row>
    <row r="28" spans="1:18" ht="23.1" customHeight="1">
      <c r="A28" s="23"/>
      <c r="B28" s="42"/>
      <c r="C28" s="23"/>
      <c r="D28" s="23"/>
      <c r="E28" s="43"/>
      <c r="F28" s="63" t="s">
        <v>30</v>
      </c>
      <c r="G28" s="63"/>
      <c r="H28" s="63"/>
      <c r="I28" s="26"/>
      <c r="J28" s="26"/>
      <c r="K28" s="27">
        <v>24838.5</v>
      </c>
      <c r="L28" s="23">
        <v>26027.8</v>
      </c>
      <c r="M28" s="23">
        <v>27142.400000000001</v>
      </c>
      <c r="N28" s="28">
        <v>4188</v>
      </c>
      <c r="O28" s="28">
        <v>4301</v>
      </c>
      <c r="P28" s="29">
        <f t="shared" si="1"/>
        <v>3.1964585559456569</v>
      </c>
      <c r="Q28" s="29">
        <f t="shared" si="0"/>
        <v>3.1907474999258141</v>
      </c>
      <c r="R28" s="29">
        <f t="shared" si="2"/>
        <v>2.6981852913085005</v>
      </c>
    </row>
    <row r="29" spans="1:18" ht="23.1" customHeight="1">
      <c r="A29" s="10"/>
      <c r="B29" s="39"/>
      <c r="C29" s="10"/>
      <c r="D29" s="10"/>
      <c r="E29" s="43"/>
      <c r="F29" s="63" t="s">
        <v>31</v>
      </c>
      <c r="G29" s="63"/>
      <c r="H29" s="63"/>
      <c r="I29" s="26"/>
      <c r="J29" s="26"/>
      <c r="K29" s="27">
        <v>9550.1</v>
      </c>
      <c r="L29" s="23">
        <v>9987.6</v>
      </c>
      <c r="M29" s="23">
        <v>10364.5</v>
      </c>
      <c r="N29" s="28">
        <v>9976</v>
      </c>
      <c r="O29" s="28">
        <v>9862</v>
      </c>
      <c r="P29" s="29">
        <f t="shared" si="1"/>
        <v>7.6141047168371241</v>
      </c>
      <c r="Q29" s="29">
        <f t="shared" si="0"/>
        <v>7.3162408380070625</v>
      </c>
      <c r="R29" s="29">
        <f t="shared" si="2"/>
        <v>-1.1427425821972734</v>
      </c>
    </row>
    <row r="30" spans="1:18" ht="23.1" customHeight="1">
      <c r="A30" s="49"/>
      <c r="B30" s="62" t="s">
        <v>32</v>
      </c>
      <c r="C30" s="62"/>
      <c r="D30" s="62"/>
      <c r="E30" s="62"/>
      <c r="F30" s="62"/>
      <c r="G30" s="62"/>
      <c r="H30" s="62"/>
      <c r="I30" s="31"/>
      <c r="J30" s="50"/>
      <c r="K30" s="45"/>
      <c r="L30" s="10"/>
      <c r="M30" s="10"/>
      <c r="N30" s="51">
        <f>N6+N9+N23</f>
        <v>131020</v>
      </c>
      <c r="O30" s="51">
        <f>O6+O9+O23</f>
        <v>134796</v>
      </c>
      <c r="P30" s="52">
        <f t="shared" si="1"/>
        <v>100</v>
      </c>
      <c r="Q30" s="52">
        <f t="shared" si="0"/>
        <v>100</v>
      </c>
      <c r="R30" s="52">
        <f t="shared" si="2"/>
        <v>2.8820027476721113</v>
      </c>
    </row>
    <row r="31" spans="1:18" ht="18" customHeight="1">
      <c r="H31" s="53"/>
      <c r="I31" s="53"/>
      <c r="J31" s="53"/>
      <c r="K31" s="53"/>
      <c r="L31" s="53"/>
      <c r="M31" s="53"/>
      <c r="N31" s="54"/>
      <c r="O31" s="53"/>
      <c r="P31" s="53"/>
      <c r="Q31" s="55"/>
      <c r="R31" s="55" t="s">
        <v>33</v>
      </c>
    </row>
    <row r="32" spans="1:18" ht="27.95" customHeight="1">
      <c r="B32" s="57" t="s">
        <v>34</v>
      </c>
      <c r="C32" s="57"/>
      <c r="D32" s="57"/>
      <c r="E32" s="58" t="s">
        <v>35</v>
      </c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</row>
    <row r="33" spans="2:18" ht="18" customHeight="1">
      <c r="B33" s="57" t="s">
        <v>34</v>
      </c>
      <c r="C33" s="57"/>
      <c r="D33" s="57"/>
      <c r="E33" s="58" t="s">
        <v>36</v>
      </c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</row>
    <row r="34" spans="2:18" ht="27.95" customHeight="1">
      <c r="B34" s="57" t="s">
        <v>34</v>
      </c>
      <c r="C34" s="57"/>
      <c r="D34" s="57"/>
      <c r="E34" s="58" t="s">
        <v>37</v>
      </c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</row>
    <row r="35" spans="2:18" ht="27.95" customHeight="1">
      <c r="B35" s="57" t="s">
        <v>34</v>
      </c>
      <c r="C35" s="57"/>
      <c r="D35" s="57"/>
      <c r="E35" s="60" t="s">
        <v>38</v>
      </c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</row>
    <row r="36" spans="2:18" ht="30" customHeight="1">
      <c r="B36" s="57"/>
      <c r="C36" s="57"/>
      <c r="D36" s="57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</row>
  </sheetData>
  <mergeCells count="37">
    <mergeCell ref="F12:H12"/>
    <mergeCell ref="A1:R1"/>
    <mergeCell ref="A2:R2"/>
    <mergeCell ref="B4:H5"/>
    <mergeCell ref="N4:O4"/>
    <mergeCell ref="P4:Q4"/>
    <mergeCell ref="B6:H6"/>
    <mergeCell ref="D7:H7"/>
    <mergeCell ref="D8:H8"/>
    <mergeCell ref="C9:H9"/>
    <mergeCell ref="D10:H10"/>
    <mergeCell ref="F11:H11"/>
    <mergeCell ref="D26:H26"/>
    <mergeCell ref="D13:H13"/>
    <mergeCell ref="F14:H14"/>
    <mergeCell ref="F17:H17"/>
    <mergeCell ref="F18:H18"/>
    <mergeCell ref="F19:H19"/>
    <mergeCell ref="D20:H20"/>
    <mergeCell ref="F21:H21"/>
    <mergeCell ref="F22:H22"/>
    <mergeCell ref="B23:H23"/>
    <mergeCell ref="D24:H24"/>
    <mergeCell ref="D25:H25"/>
    <mergeCell ref="F27:H27"/>
    <mergeCell ref="F28:H28"/>
    <mergeCell ref="F29:H29"/>
    <mergeCell ref="B30:H30"/>
    <mergeCell ref="B32:D32"/>
    <mergeCell ref="E32:R32"/>
    <mergeCell ref="B36:D36"/>
    <mergeCell ref="B33:D33"/>
    <mergeCell ref="E33:R33"/>
    <mergeCell ref="B34:D34"/>
    <mergeCell ref="E34:R34"/>
    <mergeCell ref="B35:D35"/>
    <mergeCell ref="E35:R35"/>
  </mergeCells>
  <phoneticPr fontId="2"/>
  <printOptions horizontalCentered="1"/>
  <pageMargins left="0.78740157480314965" right="0.78740157480314965" top="0.59055118110236227" bottom="0.78740157480314965" header="0.51181102362204722" footer="0.51181102362204722"/>
  <pageSetup paperSize="9" scale="96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49.市民所得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茂</dc:creator>
  <cp:lastModifiedBy>佐藤　茂</cp:lastModifiedBy>
  <dcterms:created xsi:type="dcterms:W3CDTF">2018-08-21T02:56:06Z</dcterms:created>
  <dcterms:modified xsi:type="dcterms:W3CDTF">2018-08-21T04:10:19Z</dcterms:modified>
</cp:coreProperties>
</file>