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32.保健・衛生・環境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F40" i="1"/>
  <c r="K35" i="1"/>
  <c r="J35" i="1"/>
  <c r="I35" i="1"/>
  <c r="H35" i="1"/>
  <c r="G35" i="1"/>
  <c r="F35" i="1"/>
  <c r="E35" i="1"/>
  <c r="K31" i="1"/>
  <c r="J31" i="1"/>
  <c r="I31" i="1"/>
  <c r="H31" i="1"/>
  <c r="G31" i="1"/>
  <c r="F31" i="1"/>
  <c r="E31" i="1"/>
  <c r="K27" i="1"/>
  <c r="J27" i="1"/>
  <c r="I27" i="1"/>
  <c r="H27" i="1"/>
  <c r="G27" i="1"/>
  <c r="F27" i="1"/>
  <c r="E27" i="1"/>
  <c r="K26" i="1"/>
  <c r="J26" i="1"/>
  <c r="I26" i="1"/>
  <c r="K25" i="1"/>
  <c r="J25" i="1"/>
  <c r="I25" i="1"/>
  <c r="K24" i="1"/>
  <c r="J24" i="1"/>
  <c r="J23" i="1" s="1"/>
  <c r="J41" i="1" s="1"/>
  <c r="I24" i="1"/>
  <c r="I23" i="1" s="1"/>
  <c r="I41" i="1" s="1"/>
  <c r="K23" i="1"/>
  <c r="K41" i="1" s="1"/>
  <c r="H23" i="1"/>
  <c r="H41" i="1" s="1"/>
  <c r="G23" i="1"/>
  <c r="G41" i="1" s="1"/>
  <c r="F23" i="1"/>
  <c r="F41" i="1" s="1"/>
  <c r="E23" i="1"/>
  <c r="E41" i="1" s="1"/>
  <c r="K19" i="1"/>
  <c r="J19" i="1"/>
  <c r="I19" i="1"/>
  <c r="H19" i="1"/>
  <c r="G19" i="1"/>
  <c r="F19" i="1"/>
  <c r="E19" i="1"/>
  <c r="K15" i="1"/>
  <c r="J15" i="1"/>
  <c r="I15" i="1"/>
  <c r="H15" i="1"/>
  <c r="G15" i="1"/>
  <c r="F15" i="1"/>
  <c r="E15" i="1"/>
  <c r="K14" i="1"/>
  <c r="J14" i="1"/>
  <c r="I14" i="1"/>
  <c r="K13" i="1"/>
  <c r="J13" i="1"/>
  <c r="I13" i="1"/>
  <c r="K12" i="1"/>
  <c r="K11" i="1" s="1"/>
  <c r="K40" i="1" s="1"/>
  <c r="K42" i="1" s="1"/>
  <c r="J12" i="1"/>
  <c r="J11" i="1" s="1"/>
  <c r="J40" i="1" s="1"/>
  <c r="J42" i="1" s="1"/>
  <c r="I12" i="1"/>
  <c r="I11" i="1"/>
  <c r="I40" i="1" s="1"/>
  <c r="H11" i="1"/>
  <c r="H40" i="1" s="1"/>
  <c r="H42" i="1" s="1"/>
  <c r="G11" i="1"/>
  <c r="F11" i="1"/>
  <c r="E11" i="1"/>
  <c r="E40" i="1" s="1"/>
  <c r="E42" i="1" s="1"/>
  <c r="K7" i="1"/>
  <c r="J7" i="1"/>
  <c r="I7" i="1"/>
  <c r="H7" i="1"/>
  <c r="G7" i="1"/>
  <c r="F7" i="1"/>
  <c r="E7" i="1"/>
  <c r="F42" i="1" l="1"/>
  <c r="I42" i="1"/>
  <c r="G42" i="1"/>
</calcChain>
</file>

<file path=xl/sharedStrings.xml><?xml version="1.0" encoding="utf-8"?>
<sst xmlns="http://schemas.openxmlformats.org/spreadsheetml/2006/main" count="66" uniqueCount="45">
  <si>
    <t>166　　保健・衛生・環境</t>
    <rPh sb="5" eb="7">
      <t>ホケン</t>
    </rPh>
    <rPh sb="8" eb="10">
      <t>エイセイ</t>
    </rPh>
    <rPh sb="11" eb="13">
      <t>カンキョウ</t>
    </rPh>
    <phoneticPr fontId="4"/>
  </si>
  <si>
    <t>保健・衛生・環境　　167</t>
    <rPh sb="0" eb="2">
      <t>ホケン</t>
    </rPh>
    <rPh sb="3" eb="5">
      <t>エイセイ</t>
    </rPh>
    <rPh sb="6" eb="8">
      <t>カンキョウ</t>
    </rPh>
    <phoneticPr fontId="4"/>
  </si>
  <si>
    <t>１３２．収集形態別ごみ</t>
    <phoneticPr fontId="4"/>
  </si>
  <si>
    <t>処理量の推移（各年度末現在）</t>
    <phoneticPr fontId="4"/>
  </si>
  <si>
    <t>単位：t</t>
    <rPh sb="0" eb="2">
      <t>タンイ</t>
    </rPh>
    <phoneticPr fontId="4"/>
  </si>
  <si>
    <t>年　　度</t>
    <phoneticPr fontId="4"/>
  </si>
  <si>
    <t>平成20年度</t>
  </si>
  <si>
    <t>平成21年度</t>
  </si>
  <si>
    <t>平成22年度</t>
  </si>
  <si>
    <t>平成23年度</t>
  </si>
  <si>
    <t>平成24年度</t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</si>
  <si>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</si>
  <si>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</si>
  <si>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区　　分</t>
    <phoneticPr fontId="4"/>
  </si>
  <si>
    <t>市内全域の総排出量</t>
    <phoneticPr fontId="10"/>
  </si>
  <si>
    <t>可燃物</t>
    <phoneticPr fontId="10"/>
  </si>
  <si>
    <t>不燃物</t>
    <phoneticPr fontId="10"/>
  </si>
  <si>
    <t>資源物</t>
    <phoneticPr fontId="10"/>
  </si>
  <si>
    <t>生活ごみ</t>
    <rPh sb="0" eb="2">
      <t>セイカツ</t>
    </rPh>
    <phoneticPr fontId="10"/>
  </si>
  <si>
    <t>生活系ごみ量</t>
    <rPh sb="2" eb="3">
      <t>ケイ</t>
    </rPh>
    <phoneticPr fontId="10"/>
  </si>
  <si>
    <t>可燃物</t>
    <phoneticPr fontId="10"/>
  </si>
  <si>
    <t>不燃物</t>
    <phoneticPr fontId="10"/>
  </si>
  <si>
    <t>資源物</t>
    <phoneticPr fontId="10"/>
  </si>
  <si>
    <t>内訳</t>
    <rPh sb="0" eb="2">
      <t>ウチワケ</t>
    </rPh>
    <phoneticPr fontId="10"/>
  </si>
  <si>
    <t>委託収集</t>
    <rPh sb="2" eb="4">
      <t>シュウシュウ</t>
    </rPh>
    <phoneticPr fontId="10"/>
  </si>
  <si>
    <t>直接搬入</t>
    <rPh sb="0" eb="2">
      <t>チョクセツ</t>
    </rPh>
    <rPh sb="2" eb="4">
      <t>ハンニュウ</t>
    </rPh>
    <phoneticPr fontId="10"/>
  </si>
  <si>
    <t>資源物</t>
    <phoneticPr fontId="10"/>
  </si>
  <si>
    <t>-</t>
  </si>
  <si>
    <t>－</t>
  </si>
  <si>
    <t>事業系ごみ</t>
    <rPh sb="0" eb="2">
      <t>ジギョウ</t>
    </rPh>
    <rPh sb="2" eb="3">
      <t>ケイ</t>
    </rPh>
    <phoneticPr fontId="10"/>
  </si>
  <si>
    <t>事業系ごみ量</t>
    <rPh sb="0" eb="2">
      <t>ジギョウ</t>
    </rPh>
    <rPh sb="2" eb="3">
      <t>ケイ</t>
    </rPh>
    <rPh sb="5" eb="6">
      <t>リョウ</t>
    </rPh>
    <phoneticPr fontId="10"/>
  </si>
  <si>
    <t>可燃物</t>
    <phoneticPr fontId="10"/>
  </si>
  <si>
    <t>不燃物</t>
    <phoneticPr fontId="10"/>
  </si>
  <si>
    <t>内訳</t>
    <phoneticPr fontId="10"/>
  </si>
  <si>
    <t>許可業者収集</t>
    <phoneticPr fontId="10"/>
  </si>
  <si>
    <t>災害及び免除</t>
  </si>
  <si>
    <t>直接搬入(*)</t>
    <rPh sb="0" eb="2">
      <t>チョクセツ</t>
    </rPh>
    <rPh sb="2" eb="4">
      <t>ハンニュウ</t>
    </rPh>
    <phoneticPr fontId="10"/>
  </si>
  <si>
    <t>一人一日排出量</t>
    <rPh sb="0" eb="2">
      <t>ヒトリ</t>
    </rPh>
    <rPh sb="2" eb="4">
      <t>イチニチ</t>
    </rPh>
    <rPh sb="4" eb="6">
      <t>ハイシュツ</t>
    </rPh>
    <rPh sb="6" eb="7">
      <t>リョウ</t>
    </rPh>
    <phoneticPr fontId="10"/>
  </si>
  <si>
    <t>計画収集人口（人）</t>
    <rPh sb="0" eb="2">
      <t>ケイカク</t>
    </rPh>
    <rPh sb="2" eb="4">
      <t>シュウシュウ</t>
    </rPh>
    <rPh sb="4" eb="6">
      <t>ジンコウ</t>
    </rPh>
    <rPh sb="7" eb="8">
      <t>ニン</t>
    </rPh>
    <phoneticPr fontId="10"/>
  </si>
  <si>
    <t>（ｇ/人日）</t>
    <rPh sb="3" eb="4">
      <t>ヒト</t>
    </rPh>
    <rPh sb="4" eb="5">
      <t>ヒ</t>
    </rPh>
    <phoneticPr fontId="10"/>
  </si>
  <si>
    <t>生活系</t>
    <rPh sb="0" eb="1">
      <t>ショウ</t>
    </rPh>
    <rPh sb="1" eb="2">
      <t>カツ</t>
    </rPh>
    <rPh sb="2" eb="3">
      <t>ケイ</t>
    </rPh>
    <phoneticPr fontId="10"/>
  </si>
  <si>
    <t>事業系</t>
    <rPh sb="0" eb="1">
      <t>コト</t>
    </rPh>
    <rPh sb="1" eb="2">
      <t>ギョウ</t>
    </rPh>
    <rPh sb="2" eb="3">
      <t>ケイ</t>
    </rPh>
    <phoneticPr fontId="10"/>
  </si>
  <si>
    <t>合計</t>
    <rPh sb="0" eb="1">
      <t>ゴウ</t>
    </rPh>
    <rPh sb="1" eb="2">
      <t>ケイ</t>
    </rPh>
    <phoneticPr fontId="10"/>
  </si>
  <si>
    <t>※他町罹災ごみ搬入量を含む　　(＊)直接搬入分を平成19年度より生活ごみ・事業系ごみに項目分け</t>
    <rPh sb="1" eb="2">
      <t>タ</t>
    </rPh>
    <rPh sb="2" eb="3">
      <t>チョウ</t>
    </rPh>
    <rPh sb="3" eb="5">
      <t>リサイ</t>
    </rPh>
    <rPh sb="7" eb="9">
      <t>ハンニュウ</t>
    </rPh>
    <rPh sb="9" eb="10">
      <t>リョウ</t>
    </rPh>
    <rPh sb="11" eb="12">
      <t>フク</t>
    </rPh>
    <phoneticPr fontId="10"/>
  </si>
  <si>
    <t>産業環境部環境課</t>
    <rPh sb="0" eb="2">
      <t>サンギョウ</t>
    </rPh>
    <rPh sb="2" eb="4">
      <t>カンキョウ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</si>
</sst>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"/>
  </numFmts>
  <fonts count="16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76" fontId="1" fillId="0" borderId="0">
      <alignment horizontal="center" vertical="center"/>
    </xf>
    <xf numFmtId="0" fontId="5" fillId="0" borderId="0"/>
    <xf numFmtId="0" fontId="9" fillId="0" borderId="0"/>
  </cellStyleXfs>
  <cellXfs count="70">
    <xf numFmtId="0" fontId="0" fillId="0" borderId="0" xfId="0"/>
    <xf numFmtId="176" fontId="2" fillId="0" borderId="0" xfId="1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176" fontId="2" fillId="0" borderId="0" xfId="1" applyFont="1" applyFill="1" applyAlignment="1">
      <alignment horizontal="right" vertical="top"/>
    </xf>
    <xf numFmtId="176" fontId="7" fillId="0" borderId="0" xfId="1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176" fontId="8" fillId="0" borderId="0" xfId="1" applyFont="1" applyFill="1" applyAlignment="1">
      <alignment horizontal="right" vertical="center"/>
    </xf>
    <xf numFmtId="0" fontId="8" fillId="0" borderId="0" xfId="2" applyFont="1" applyFill="1" applyAlignment="1">
      <alignment horizontal="left" vertical="center"/>
    </xf>
    <xf numFmtId="176" fontId="8" fillId="0" borderId="0" xfId="1" applyFont="1" applyFill="1" applyAlignment="1">
      <alignment horizontal="left" vertical="center"/>
    </xf>
    <xf numFmtId="176" fontId="7" fillId="0" borderId="0" xfId="1" applyFont="1" applyFill="1" applyAlignment="1">
      <alignment horizontal="center" vertical="center"/>
    </xf>
    <xf numFmtId="176" fontId="7" fillId="0" borderId="0" xfId="1" applyFont="1" applyFill="1" applyBorder="1" applyAlignment="1">
      <alignment horizontal="right"/>
    </xf>
    <xf numFmtId="176" fontId="7" fillId="0" borderId="0" xfId="1" applyFont="1" applyFill="1" applyAlignment="1">
      <alignment horizontal="right" vertical="center"/>
    </xf>
    <xf numFmtId="176" fontId="7" fillId="0" borderId="1" xfId="1" applyFont="1" applyFill="1" applyBorder="1" applyAlignment="1">
      <alignment horizontal="right" indent="1"/>
    </xf>
    <xf numFmtId="176" fontId="7" fillId="0" borderId="2" xfId="1" applyFont="1" applyFill="1" applyBorder="1" applyAlignment="1">
      <alignment horizontal="right" indent="1"/>
    </xf>
    <xf numFmtId="176" fontId="7" fillId="0" borderId="3" xfId="1" applyFont="1" applyFill="1" applyBorder="1" applyAlignment="1">
      <alignment horizontal="center" vertical="center"/>
    </xf>
    <xf numFmtId="176" fontId="7" fillId="0" borderId="4" xfId="1" applyFont="1" applyFill="1" applyBorder="1" applyAlignment="1">
      <alignment horizontal="center" vertical="center"/>
    </xf>
    <xf numFmtId="176" fontId="7" fillId="0" borderId="2" xfId="1" applyFont="1" applyFill="1" applyBorder="1" applyAlignment="1">
      <alignment horizontal="center" vertical="center"/>
    </xf>
    <xf numFmtId="176" fontId="7" fillId="0" borderId="5" xfId="1" applyFont="1" applyFill="1" applyBorder="1" applyAlignment="1">
      <alignment horizontal="left" vertical="top" indent="1"/>
    </xf>
    <xf numFmtId="176" fontId="7" fillId="0" borderId="6" xfId="1" applyFont="1" applyFill="1" applyBorder="1" applyAlignment="1">
      <alignment horizontal="left" vertical="top" indent="1"/>
    </xf>
    <xf numFmtId="176" fontId="7" fillId="0" borderId="7" xfId="1" applyFont="1" applyFill="1" applyBorder="1" applyAlignment="1">
      <alignment horizontal="center" vertical="center"/>
    </xf>
    <xf numFmtId="176" fontId="7" fillId="0" borderId="8" xfId="1" applyFont="1" applyFill="1" applyBorder="1" applyAlignment="1">
      <alignment horizontal="center" vertical="center"/>
    </xf>
    <xf numFmtId="176" fontId="7" fillId="0" borderId="6" xfId="1" applyFont="1" applyFill="1" applyBorder="1" applyAlignment="1">
      <alignment horizontal="center" vertical="center"/>
    </xf>
    <xf numFmtId="177" fontId="7" fillId="0" borderId="9" xfId="3" applyNumberFormat="1" applyFont="1" applyFill="1" applyBorder="1" applyAlignment="1" applyProtection="1">
      <alignment horizontal="distributed" vertical="center" indent="2"/>
    </xf>
    <xf numFmtId="177" fontId="7" fillId="0" borderId="10" xfId="3" applyNumberFormat="1" applyFont="1" applyFill="1" applyBorder="1" applyAlignment="1" applyProtection="1">
      <alignment horizontal="distributed" vertical="center" indent="2"/>
    </xf>
    <xf numFmtId="177" fontId="11" fillId="0" borderId="9" xfId="3" applyNumberFormat="1" applyFont="1" applyFill="1" applyBorder="1" applyAlignment="1" applyProtection="1">
      <alignment vertical="center"/>
    </xf>
    <xf numFmtId="177" fontId="11" fillId="0" borderId="0" xfId="3" applyNumberFormat="1" applyFont="1" applyFill="1" applyBorder="1" applyAlignment="1" applyProtection="1">
      <alignment vertical="center"/>
    </xf>
    <xf numFmtId="177" fontId="7" fillId="0" borderId="0" xfId="3" applyNumberFormat="1" applyFont="1" applyFill="1" applyBorder="1" applyAlignment="1">
      <alignment horizontal="distributed" vertical="center" indent="2"/>
    </xf>
    <xf numFmtId="177" fontId="7" fillId="0" borderId="11" xfId="3" applyNumberFormat="1" applyFont="1" applyFill="1" applyBorder="1" applyAlignment="1" applyProtection="1">
      <alignment horizontal="distributed" vertical="center" indent="2"/>
    </xf>
    <xf numFmtId="177" fontId="7" fillId="0" borderId="5" xfId="3" applyNumberFormat="1" applyFont="1" applyFill="1" applyBorder="1" applyAlignment="1">
      <alignment horizontal="distributed" vertical="center" indent="2"/>
    </xf>
    <xf numFmtId="177" fontId="7" fillId="0" borderId="6" xfId="3" applyNumberFormat="1" applyFont="1" applyFill="1" applyBorder="1" applyAlignment="1">
      <alignment horizontal="distributed" vertical="center" indent="2"/>
    </xf>
    <xf numFmtId="177" fontId="7" fillId="0" borderId="10" xfId="3" applyNumberFormat="1" applyFont="1" applyFill="1" applyBorder="1" applyAlignment="1" applyProtection="1">
      <alignment horizontal="distributed" vertical="distributed" textRotation="255" indent="3" shrinkToFit="1"/>
    </xf>
    <xf numFmtId="177" fontId="7" fillId="0" borderId="12" xfId="3" applyNumberFormat="1" applyFont="1" applyFill="1" applyBorder="1" applyAlignment="1" applyProtection="1">
      <alignment horizontal="distributed" vertical="center" indent="2"/>
    </xf>
    <xf numFmtId="0" fontId="0" fillId="0" borderId="10" xfId="0" applyFill="1" applyBorder="1" applyAlignment="1">
      <alignment horizontal="distributed" vertical="center" indent="2"/>
    </xf>
    <xf numFmtId="177" fontId="7" fillId="0" borderId="13" xfId="3" applyNumberFormat="1" applyFont="1" applyFill="1" applyBorder="1" applyAlignment="1" applyProtection="1">
      <alignment horizontal="distributed" vertical="distributed" textRotation="255" indent="3" shrinkToFit="1"/>
    </xf>
    <xf numFmtId="177" fontId="7" fillId="0" borderId="14" xfId="3" applyNumberFormat="1" applyFont="1" applyFill="1" applyBorder="1" applyAlignment="1">
      <alignment horizontal="distributed" vertical="center" indent="2"/>
    </xf>
    <xf numFmtId="0" fontId="0" fillId="0" borderId="11" xfId="0" applyFill="1" applyBorder="1" applyAlignment="1">
      <alignment horizontal="distributed" vertical="center" indent="2"/>
    </xf>
    <xf numFmtId="177" fontId="7" fillId="0" borderId="8" xfId="3" applyNumberFormat="1" applyFont="1" applyFill="1" applyBorder="1" applyAlignment="1">
      <alignment horizontal="distributed" vertical="center" indent="2"/>
    </xf>
    <xf numFmtId="177" fontId="7" fillId="0" borderId="0" xfId="3" applyNumberFormat="1" applyFont="1" applyFill="1" applyBorder="1" applyAlignment="1" applyProtection="1">
      <alignment horizontal="distributed" vertical="distributed" textRotation="255" indent="3" shrinkToFit="1"/>
    </xf>
    <xf numFmtId="177" fontId="7" fillId="0" borderId="11" xfId="3" applyNumberFormat="1" applyFont="1" applyFill="1" applyBorder="1" applyAlignment="1" applyProtection="1">
      <alignment horizontal="distributed" vertical="distributed" textRotation="255" indent="3"/>
    </xf>
    <xf numFmtId="177" fontId="7" fillId="0" borderId="14" xfId="3" applyNumberFormat="1" applyFont="1" applyFill="1" applyBorder="1" applyAlignment="1" applyProtection="1">
      <alignment horizontal="distributed" vertical="center" indent="2"/>
    </xf>
    <xf numFmtId="0" fontId="0" fillId="0" borderId="13" xfId="0" applyFill="1" applyBorder="1" applyAlignment="1">
      <alignment horizontal="distributed" vertical="center" indent="2"/>
    </xf>
    <xf numFmtId="177" fontId="7" fillId="0" borderId="15" xfId="3" applyNumberFormat="1" applyFont="1" applyFill="1" applyBorder="1" applyAlignment="1" applyProtection="1">
      <alignment horizontal="distributed" vertical="center" indent="2"/>
    </xf>
    <xf numFmtId="177" fontId="7" fillId="0" borderId="11" xfId="3" applyNumberFormat="1" applyFont="1" applyFill="1" applyBorder="1" applyAlignment="1" applyProtection="1">
      <alignment horizontal="distributed" vertical="center" indent="2"/>
    </xf>
    <xf numFmtId="177" fontId="7" fillId="0" borderId="7" xfId="3" applyNumberFormat="1" applyFont="1" applyFill="1" applyBorder="1" applyAlignment="1" applyProtection="1">
      <alignment horizontal="distributed" vertical="center" indent="2"/>
    </xf>
    <xf numFmtId="177" fontId="7" fillId="0" borderId="5" xfId="3" applyNumberFormat="1" applyFont="1" applyFill="1" applyBorder="1" applyAlignment="1" applyProtection="1">
      <alignment horizontal="distributed" vertical="distributed" textRotation="255" indent="3" shrinkToFit="1"/>
    </xf>
    <xf numFmtId="177" fontId="7" fillId="0" borderId="16" xfId="3" applyNumberFormat="1" applyFont="1" applyFill="1" applyBorder="1" applyAlignment="1" applyProtection="1">
      <alignment horizontal="distributed" vertical="distributed" textRotation="255" indent="3"/>
    </xf>
    <xf numFmtId="177" fontId="7" fillId="0" borderId="16" xfId="3" applyNumberFormat="1" applyFont="1" applyFill="1" applyBorder="1" applyAlignment="1" applyProtection="1">
      <alignment horizontal="distributed" vertical="center" indent="2"/>
    </xf>
    <xf numFmtId="177" fontId="11" fillId="0" borderId="0" xfId="3" applyNumberFormat="1" applyFont="1" applyFill="1" applyBorder="1" applyAlignment="1" applyProtection="1">
      <alignment horizontal="right" vertical="center"/>
    </xf>
    <xf numFmtId="177" fontId="7" fillId="0" borderId="10" xfId="3" applyNumberFormat="1" applyFont="1" applyFill="1" applyBorder="1" applyAlignment="1" applyProtection="1">
      <alignment horizontal="distributed" vertical="distributed" textRotation="255" indent="3"/>
    </xf>
    <xf numFmtId="177" fontId="7" fillId="0" borderId="13" xfId="3" applyNumberFormat="1" applyFont="1" applyFill="1" applyBorder="1" applyAlignment="1" applyProtection="1">
      <alignment horizontal="distributed" vertical="distributed" textRotation="255" indent="3"/>
    </xf>
    <xf numFmtId="177" fontId="7" fillId="0" borderId="15" xfId="3" applyNumberFormat="1" applyFont="1" applyFill="1" applyBorder="1" applyAlignment="1" applyProtection="1">
      <alignment horizontal="distributed" vertical="distributed" textRotation="255" indent="3"/>
    </xf>
    <xf numFmtId="177" fontId="7" fillId="0" borderId="6" xfId="3" applyNumberFormat="1" applyFont="1" applyFill="1" applyBorder="1" applyAlignment="1" applyProtection="1">
      <alignment horizontal="distributed" vertical="distributed" textRotation="255" indent="3"/>
    </xf>
    <xf numFmtId="177" fontId="7" fillId="0" borderId="7" xfId="3" applyNumberFormat="1" applyFont="1" applyFill="1" applyBorder="1" applyAlignment="1" applyProtection="1">
      <alignment horizontal="distributed" vertical="distributed" textRotation="255" indent="3"/>
    </xf>
    <xf numFmtId="177" fontId="12" fillId="0" borderId="10" xfId="0" applyNumberFormat="1" applyFont="1" applyFill="1" applyBorder="1" applyAlignment="1">
      <alignment horizontal="center" vertical="center" textRotation="255" shrinkToFit="1"/>
    </xf>
    <xf numFmtId="177" fontId="7" fillId="0" borderId="11" xfId="0" applyNumberFormat="1" applyFont="1" applyFill="1" applyBorder="1" applyAlignment="1">
      <alignment horizontal="distributed" vertical="center" indent="2"/>
    </xf>
    <xf numFmtId="177" fontId="11" fillId="0" borderId="0" xfId="0" applyNumberFormat="1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horizontal="center" vertical="center" textRotation="255" shrinkToFit="1"/>
    </xf>
    <xf numFmtId="177" fontId="12" fillId="0" borderId="16" xfId="0" applyNumberFormat="1" applyFont="1" applyFill="1" applyBorder="1" applyAlignment="1">
      <alignment horizontal="center" vertical="center" textRotation="255" shrinkToFit="1"/>
    </xf>
    <xf numFmtId="177" fontId="11" fillId="0" borderId="0" xfId="3" applyNumberFormat="1" applyFont="1" applyFill="1" applyBorder="1" applyAlignment="1">
      <alignment vertical="center"/>
    </xf>
    <xf numFmtId="177" fontId="12" fillId="0" borderId="15" xfId="0" applyNumberFormat="1" applyFont="1" applyFill="1" applyBorder="1" applyAlignment="1">
      <alignment horizontal="center" vertical="center" textRotation="255" shrinkToFit="1"/>
    </xf>
    <xf numFmtId="177" fontId="12" fillId="0" borderId="6" xfId="0" applyNumberFormat="1" applyFont="1" applyFill="1" applyBorder="1" applyAlignment="1">
      <alignment horizontal="center" vertical="center" textRotation="255" shrinkToFit="1"/>
    </xf>
    <xf numFmtId="177" fontId="12" fillId="0" borderId="7" xfId="0" applyNumberFormat="1" applyFont="1" applyFill="1" applyBorder="1" applyAlignment="1">
      <alignment horizontal="center" vertical="center" textRotation="255" shrinkToFit="1"/>
    </xf>
    <xf numFmtId="177" fontId="11" fillId="0" borderId="5" xfId="3" applyNumberFormat="1" applyFont="1" applyFill="1" applyBorder="1" applyAlignment="1">
      <alignment vertical="center"/>
    </xf>
    <xf numFmtId="177" fontId="13" fillId="0" borderId="0" xfId="3" applyNumberFormat="1" applyFont="1" applyFill="1" applyAlignment="1">
      <alignment horizontal="left" vertical="center"/>
    </xf>
    <xf numFmtId="177" fontId="14" fillId="0" borderId="0" xfId="3" applyNumberFormat="1" applyFont="1" applyFill="1" applyAlignment="1">
      <alignment horizontal="left" vertical="center"/>
    </xf>
    <xf numFmtId="177" fontId="14" fillId="0" borderId="0" xfId="3" applyNumberFormat="1" applyFont="1" applyFill="1" applyAlignment="1">
      <alignment horizontal="center" vertical="center"/>
    </xf>
    <xf numFmtId="177" fontId="5" fillId="0" borderId="0" xfId="3" applyNumberFormat="1" applyFont="1" applyFill="1" applyAlignment="1">
      <alignment vertical="center"/>
    </xf>
    <xf numFmtId="176" fontId="7" fillId="0" borderId="0" xfId="1" applyFont="1" applyFill="1" applyBorder="1" applyAlignment="1">
      <alignment horizontal="right" vertical="center"/>
    </xf>
    <xf numFmtId="176" fontId="7" fillId="0" borderId="0" xfId="1" applyFont="1" applyFill="1" applyAlignment="1">
      <alignment horizontal="distributed" vertical="center"/>
    </xf>
    <xf numFmtId="176" fontId="15" fillId="0" borderId="0" xfId="1" applyFont="1" applyFill="1" applyAlignment="1">
      <alignment vertical="center"/>
    </xf>
  </cellXfs>
  <cellStyles count="4">
    <cellStyle name="標準" xfId="0" builtinId="0"/>
    <cellStyle name="標準_ごみ収集データ" xfId="3"/>
    <cellStyle name="標準_統計書３_19.保健・衛生その３" xfId="2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9525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1219200"/>
          <a:ext cx="95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4</xdr:row>
      <xdr:rowOff>9525</xdr:rowOff>
    </xdr:from>
    <xdr:to>
      <xdr:col>4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228725"/>
          <a:ext cx="391477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zoomScaleNormal="100" zoomScaleSheetLayoutView="100" workbookViewId="0">
      <selection activeCell="A2" sqref="A2"/>
    </sheetView>
  </sheetViews>
  <sheetFormatPr defaultRowHeight="15.75" customHeight="1"/>
  <cols>
    <col min="1" max="2" width="10.625" style="68" customWidth="1"/>
    <col min="3" max="3" width="4.625" style="68" customWidth="1"/>
    <col min="4" max="4" width="25.625" style="68" customWidth="1"/>
    <col min="5" max="11" width="17.125" style="4" customWidth="1"/>
    <col min="12" max="13" width="14.5" style="4" customWidth="1"/>
    <col min="14" max="16384" width="9" style="4"/>
  </cols>
  <sheetData>
    <row r="1" spans="1:14" ht="30" customHeight="1">
      <c r="A1" s="1" t="s">
        <v>0</v>
      </c>
      <c r="B1" s="2"/>
      <c r="C1" s="2"/>
      <c r="D1" s="2"/>
      <c r="E1" s="2"/>
      <c r="F1" s="2"/>
      <c r="G1" s="3" t="s">
        <v>1</v>
      </c>
      <c r="H1" s="3"/>
      <c r="I1" s="3"/>
      <c r="J1" s="3"/>
      <c r="K1" s="3"/>
    </row>
    <row r="2" spans="1:14" ht="30" customHeight="1">
      <c r="A2" s="4"/>
      <c r="B2" s="5"/>
      <c r="C2" s="5"/>
      <c r="D2" s="5"/>
      <c r="F2" s="6" t="s">
        <v>2</v>
      </c>
      <c r="G2" s="7" t="s">
        <v>3</v>
      </c>
      <c r="H2" s="8"/>
      <c r="I2" s="5"/>
      <c r="J2" s="5"/>
      <c r="K2" s="5"/>
      <c r="L2" s="5"/>
    </row>
    <row r="3" spans="1:14" ht="18" customHeight="1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ht="18" customHeight="1" thickBot="1">
      <c r="A4" s="4"/>
      <c r="B4" s="4"/>
      <c r="C4" s="4"/>
      <c r="D4" s="4"/>
      <c r="K4" s="10" t="s">
        <v>4</v>
      </c>
      <c r="L4" s="11"/>
      <c r="M4" s="11"/>
      <c r="N4" s="11"/>
    </row>
    <row r="5" spans="1:14" ht="20.100000000000001" customHeight="1">
      <c r="A5" s="12" t="s">
        <v>5</v>
      </c>
      <c r="B5" s="12"/>
      <c r="C5" s="12"/>
      <c r="D5" s="13"/>
      <c r="E5" s="14" t="s">
        <v>6</v>
      </c>
      <c r="F5" s="15" t="s">
        <v>7</v>
      </c>
      <c r="G5" s="16" t="s">
        <v>8</v>
      </c>
      <c r="H5" s="14" t="s">
        <v>9</v>
      </c>
      <c r="I5" s="14" t="s">
        <v>10</v>
      </c>
      <c r="J5" s="14" t="s">
        <v>11</v>
      </c>
      <c r="K5" s="15" t="s">
        <v>12</v>
      </c>
    </row>
    <row r="6" spans="1:14" ht="20.100000000000001" customHeight="1">
      <c r="A6" s="17" t="s">
        <v>13</v>
      </c>
      <c r="B6" s="17"/>
      <c r="C6" s="17"/>
      <c r="D6" s="18"/>
      <c r="E6" s="19"/>
      <c r="F6" s="20"/>
      <c r="G6" s="21"/>
      <c r="H6" s="19"/>
      <c r="I6" s="19"/>
      <c r="J6" s="19"/>
      <c r="K6" s="20"/>
    </row>
    <row r="7" spans="1:14" ht="18" customHeight="1">
      <c r="A7" s="22" t="s">
        <v>14</v>
      </c>
      <c r="B7" s="22"/>
      <c r="C7" s="22"/>
      <c r="D7" s="23"/>
      <c r="E7" s="24">
        <f t="shared" ref="E7:K7" si="0">SUM(E8:E10)</f>
        <v>24095</v>
      </c>
      <c r="F7" s="24">
        <f t="shared" si="0"/>
        <v>23724</v>
      </c>
      <c r="G7" s="24">
        <f t="shared" si="0"/>
        <v>22572</v>
      </c>
      <c r="H7" s="24">
        <f t="shared" si="0"/>
        <v>26678</v>
      </c>
      <c r="I7" s="25">
        <f t="shared" si="0"/>
        <v>23849</v>
      </c>
      <c r="J7" s="25">
        <f t="shared" si="0"/>
        <v>23489</v>
      </c>
      <c r="K7" s="25">
        <f t="shared" si="0"/>
        <v>22023</v>
      </c>
      <c r="L7" s="11"/>
    </row>
    <row r="8" spans="1:14" ht="18" customHeight="1">
      <c r="A8" s="26"/>
      <c r="B8" s="26"/>
      <c r="C8" s="27" t="s">
        <v>15</v>
      </c>
      <c r="D8" s="27"/>
      <c r="E8" s="25">
        <v>17692</v>
      </c>
      <c r="F8" s="25">
        <v>17143</v>
      </c>
      <c r="G8" s="25">
        <v>16514</v>
      </c>
      <c r="H8" s="25">
        <v>20012</v>
      </c>
      <c r="I8" s="25">
        <v>17934</v>
      </c>
      <c r="J8" s="25">
        <v>17585</v>
      </c>
      <c r="K8" s="25">
        <v>16482</v>
      </c>
    </row>
    <row r="9" spans="1:14" ht="18" customHeight="1">
      <c r="A9" s="26"/>
      <c r="B9" s="26"/>
      <c r="C9" s="27" t="s">
        <v>16</v>
      </c>
      <c r="D9" s="27"/>
      <c r="E9" s="25">
        <v>1313</v>
      </c>
      <c r="F9" s="25">
        <v>1505</v>
      </c>
      <c r="G9" s="25">
        <v>1281</v>
      </c>
      <c r="H9" s="25">
        <v>1663</v>
      </c>
      <c r="I9" s="25">
        <v>1307</v>
      </c>
      <c r="J9" s="25">
        <v>1357</v>
      </c>
      <c r="K9" s="25">
        <v>1207</v>
      </c>
    </row>
    <row r="10" spans="1:14" ht="18" customHeight="1">
      <c r="A10" s="28"/>
      <c r="B10" s="29"/>
      <c r="C10" s="27" t="s">
        <v>17</v>
      </c>
      <c r="D10" s="27"/>
      <c r="E10" s="25">
        <v>5090</v>
      </c>
      <c r="F10" s="25">
        <v>5076</v>
      </c>
      <c r="G10" s="25">
        <v>4777</v>
      </c>
      <c r="H10" s="25">
        <v>5003</v>
      </c>
      <c r="I10" s="25">
        <v>4608</v>
      </c>
      <c r="J10" s="25">
        <v>4547</v>
      </c>
      <c r="K10" s="25">
        <v>4334</v>
      </c>
    </row>
    <row r="11" spans="1:14" ht="18" customHeight="1">
      <c r="A11" s="30" t="s">
        <v>18</v>
      </c>
      <c r="B11" s="31" t="s">
        <v>19</v>
      </c>
      <c r="C11" s="22"/>
      <c r="D11" s="32"/>
      <c r="E11" s="25">
        <f t="shared" ref="E11:K11" si="1">SUM(E12:E14)</f>
        <v>15800</v>
      </c>
      <c r="F11" s="25">
        <f t="shared" si="1"/>
        <v>15441</v>
      </c>
      <c r="G11" s="25">
        <f t="shared" si="1"/>
        <v>14502</v>
      </c>
      <c r="H11" s="25">
        <f t="shared" si="1"/>
        <v>15780</v>
      </c>
      <c r="I11" s="25">
        <f t="shared" si="1"/>
        <v>15031</v>
      </c>
      <c r="J11" s="25">
        <f t="shared" si="1"/>
        <v>14940</v>
      </c>
      <c r="K11" s="25">
        <f t="shared" si="1"/>
        <v>13840</v>
      </c>
    </row>
    <row r="12" spans="1:14" ht="18" customHeight="1">
      <c r="A12" s="33"/>
      <c r="B12" s="34"/>
      <c r="C12" s="27" t="s">
        <v>20</v>
      </c>
      <c r="D12" s="35"/>
      <c r="E12" s="25">
        <v>10956</v>
      </c>
      <c r="F12" s="25">
        <v>10735</v>
      </c>
      <c r="G12" s="25">
        <v>10063</v>
      </c>
      <c r="H12" s="25">
        <v>10798</v>
      </c>
      <c r="I12" s="25">
        <f t="shared" ref="I12:K13" si="2">I16+I20</f>
        <v>10732</v>
      </c>
      <c r="J12" s="25">
        <f t="shared" si="2"/>
        <v>10702</v>
      </c>
      <c r="K12" s="25">
        <f t="shared" si="2"/>
        <v>9855</v>
      </c>
    </row>
    <row r="13" spans="1:14" ht="18" customHeight="1">
      <c r="A13" s="33"/>
      <c r="B13" s="34"/>
      <c r="C13" s="27" t="s">
        <v>21</v>
      </c>
      <c r="D13" s="35"/>
      <c r="E13" s="25">
        <v>1033</v>
      </c>
      <c r="F13" s="25">
        <v>963</v>
      </c>
      <c r="G13" s="25">
        <v>1011</v>
      </c>
      <c r="H13" s="25">
        <v>1267</v>
      </c>
      <c r="I13" s="25">
        <f t="shared" si="2"/>
        <v>983</v>
      </c>
      <c r="J13" s="25">
        <f t="shared" si="2"/>
        <v>904</v>
      </c>
      <c r="K13" s="25">
        <f t="shared" si="2"/>
        <v>890</v>
      </c>
    </row>
    <row r="14" spans="1:14" ht="18" customHeight="1">
      <c r="A14" s="33"/>
      <c r="B14" s="36"/>
      <c r="C14" s="27" t="s">
        <v>22</v>
      </c>
      <c r="D14" s="35"/>
      <c r="E14" s="25">
        <v>3811</v>
      </c>
      <c r="F14" s="25">
        <v>3743</v>
      </c>
      <c r="G14" s="25">
        <v>3428</v>
      </c>
      <c r="H14" s="25">
        <v>3715</v>
      </c>
      <c r="I14" s="25">
        <f>I18</f>
        <v>3316</v>
      </c>
      <c r="J14" s="25">
        <f>J18</f>
        <v>3334</v>
      </c>
      <c r="K14" s="25">
        <f>K18</f>
        <v>3095</v>
      </c>
    </row>
    <row r="15" spans="1:14" ht="18" customHeight="1">
      <c r="A15" s="37"/>
      <c r="B15" s="38" t="s">
        <v>23</v>
      </c>
      <c r="C15" s="39" t="s">
        <v>24</v>
      </c>
      <c r="D15" s="40"/>
      <c r="E15" s="25">
        <f t="shared" ref="E15:J15" si="3">SUM(E16:E18)</f>
        <v>15603</v>
      </c>
      <c r="F15" s="25">
        <f t="shared" si="3"/>
        <v>15230</v>
      </c>
      <c r="G15" s="25">
        <f t="shared" si="3"/>
        <v>14325</v>
      </c>
      <c r="H15" s="25">
        <f t="shared" si="3"/>
        <v>15673</v>
      </c>
      <c r="I15" s="25">
        <f t="shared" si="3"/>
        <v>14857</v>
      </c>
      <c r="J15" s="25">
        <f t="shared" si="3"/>
        <v>14781</v>
      </c>
      <c r="K15" s="25">
        <f>SUM(K16:K18)</f>
        <v>13533</v>
      </c>
    </row>
    <row r="16" spans="1:14" ht="18" customHeight="1">
      <c r="A16" s="37"/>
      <c r="B16" s="38"/>
      <c r="C16" s="41"/>
      <c r="D16" s="42" t="s">
        <v>20</v>
      </c>
      <c r="E16" s="25">
        <v>10890</v>
      </c>
      <c r="F16" s="25">
        <v>10648</v>
      </c>
      <c r="G16" s="25">
        <v>9998</v>
      </c>
      <c r="H16" s="25">
        <v>10751</v>
      </c>
      <c r="I16" s="25">
        <v>10672</v>
      </c>
      <c r="J16" s="25">
        <v>10670</v>
      </c>
      <c r="K16" s="25">
        <v>9727</v>
      </c>
    </row>
    <row r="17" spans="1:11" ht="18" customHeight="1">
      <c r="A17" s="37"/>
      <c r="B17" s="38"/>
      <c r="C17" s="41"/>
      <c r="D17" s="42" t="s">
        <v>21</v>
      </c>
      <c r="E17" s="25">
        <v>902</v>
      </c>
      <c r="F17" s="25">
        <v>839</v>
      </c>
      <c r="G17" s="25">
        <v>899</v>
      </c>
      <c r="H17" s="25">
        <v>1207</v>
      </c>
      <c r="I17" s="25">
        <v>869</v>
      </c>
      <c r="J17" s="25">
        <v>777</v>
      </c>
      <c r="K17" s="25">
        <v>711</v>
      </c>
    </row>
    <row r="18" spans="1:11" ht="18" customHeight="1">
      <c r="A18" s="37"/>
      <c r="B18" s="38"/>
      <c r="C18" s="43"/>
      <c r="D18" s="42" t="s">
        <v>22</v>
      </c>
      <c r="E18" s="25">
        <v>3811</v>
      </c>
      <c r="F18" s="25">
        <v>3743</v>
      </c>
      <c r="G18" s="25">
        <v>3428</v>
      </c>
      <c r="H18" s="25">
        <v>3715</v>
      </c>
      <c r="I18" s="25">
        <v>3316</v>
      </c>
      <c r="J18" s="25">
        <v>3334</v>
      </c>
      <c r="K18" s="25">
        <v>3095</v>
      </c>
    </row>
    <row r="19" spans="1:11" ht="18" customHeight="1">
      <c r="A19" s="37"/>
      <c r="B19" s="38"/>
      <c r="C19" s="31" t="s">
        <v>25</v>
      </c>
      <c r="D19" s="32"/>
      <c r="E19" s="25">
        <f t="shared" ref="E19:K19" si="4">SUM(E20:E22)</f>
        <v>197</v>
      </c>
      <c r="F19" s="25">
        <f t="shared" si="4"/>
        <v>211</v>
      </c>
      <c r="G19" s="25">
        <f t="shared" si="4"/>
        <v>178</v>
      </c>
      <c r="H19" s="25">
        <f t="shared" si="4"/>
        <v>107</v>
      </c>
      <c r="I19" s="25">
        <f t="shared" si="4"/>
        <v>174</v>
      </c>
      <c r="J19" s="25">
        <f t="shared" si="4"/>
        <v>159</v>
      </c>
      <c r="K19" s="25">
        <f t="shared" si="4"/>
        <v>307</v>
      </c>
    </row>
    <row r="20" spans="1:11" ht="18" customHeight="1">
      <c r="A20" s="37"/>
      <c r="B20" s="38"/>
      <c r="C20" s="41"/>
      <c r="D20" s="42" t="s">
        <v>20</v>
      </c>
      <c r="E20" s="25">
        <v>66</v>
      </c>
      <c r="F20" s="25">
        <v>87</v>
      </c>
      <c r="G20" s="25">
        <v>65</v>
      </c>
      <c r="H20" s="25">
        <v>47</v>
      </c>
      <c r="I20" s="25">
        <v>60</v>
      </c>
      <c r="J20" s="25">
        <v>32</v>
      </c>
      <c r="K20" s="25">
        <v>128</v>
      </c>
    </row>
    <row r="21" spans="1:11" ht="18" customHeight="1">
      <c r="A21" s="37"/>
      <c r="B21" s="38"/>
      <c r="C21" s="41"/>
      <c r="D21" s="42" t="s">
        <v>21</v>
      </c>
      <c r="E21" s="25">
        <v>131</v>
      </c>
      <c r="F21" s="25">
        <v>124</v>
      </c>
      <c r="G21" s="25">
        <v>113</v>
      </c>
      <c r="H21" s="25">
        <v>60</v>
      </c>
      <c r="I21" s="25">
        <v>114</v>
      </c>
      <c r="J21" s="25">
        <v>127</v>
      </c>
      <c r="K21" s="25">
        <v>179</v>
      </c>
    </row>
    <row r="22" spans="1:11" ht="18" customHeight="1">
      <c r="A22" s="44"/>
      <c r="B22" s="45"/>
      <c r="C22" s="43"/>
      <c r="D22" s="46" t="s">
        <v>26</v>
      </c>
      <c r="E22" s="47" t="s">
        <v>27</v>
      </c>
      <c r="F22" s="47" t="s">
        <v>27</v>
      </c>
      <c r="G22" s="47" t="s">
        <v>27</v>
      </c>
      <c r="H22" s="47" t="s">
        <v>27</v>
      </c>
      <c r="I22" s="47" t="s">
        <v>27</v>
      </c>
      <c r="J22" s="47" t="s">
        <v>27</v>
      </c>
      <c r="K22" s="47" t="s">
        <v>28</v>
      </c>
    </row>
    <row r="23" spans="1:11" ht="18" customHeight="1">
      <c r="A23" s="48" t="s">
        <v>29</v>
      </c>
      <c r="B23" s="31" t="s">
        <v>30</v>
      </c>
      <c r="C23" s="22"/>
      <c r="D23" s="32"/>
      <c r="E23" s="25">
        <f t="shared" ref="E23:J23" si="5">SUM(E24:E26)</f>
        <v>8295</v>
      </c>
      <c r="F23" s="25">
        <f t="shared" si="5"/>
        <v>8283</v>
      </c>
      <c r="G23" s="25">
        <f t="shared" si="5"/>
        <v>8070</v>
      </c>
      <c r="H23" s="25">
        <f t="shared" si="5"/>
        <v>10896</v>
      </c>
      <c r="I23" s="25">
        <f t="shared" si="5"/>
        <v>8818</v>
      </c>
      <c r="J23" s="25">
        <f t="shared" si="5"/>
        <v>8551</v>
      </c>
      <c r="K23" s="25">
        <f>SUM(K24:K26)</f>
        <v>8184</v>
      </c>
    </row>
    <row r="24" spans="1:11" ht="18" customHeight="1">
      <c r="A24" s="49"/>
      <c r="B24" s="34"/>
      <c r="C24" s="27" t="s">
        <v>31</v>
      </c>
      <c r="D24" s="27"/>
      <c r="E24" s="25">
        <v>6736</v>
      </c>
      <c r="F24" s="25">
        <v>6408</v>
      </c>
      <c r="G24" s="25">
        <v>6451</v>
      </c>
      <c r="H24" s="25">
        <v>9214</v>
      </c>
      <c r="I24" s="25">
        <f t="shared" ref="I24:J26" si="6">I28+I32+I36</f>
        <v>7202</v>
      </c>
      <c r="J24" s="25">
        <f t="shared" si="6"/>
        <v>6884</v>
      </c>
      <c r="K24" s="25">
        <f>K28+K32+K36</f>
        <v>6628</v>
      </c>
    </row>
    <row r="25" spans="1:11" ht="18" customHeight="1">
      <c r="A25" s="49"/>
      <c r="B25" s="34"/>
      <c r="C25" s="27" t="s">
        <v>32</v>
      </c>
      <c r="D25" s="27"/>
      <c r="E25" s="25">
        <v>280</v>
      </c>
      <c r="F25" s="25">
        <v>542</v>
      </c>
      <c r="G25" s="25">
        <v>270</v>
      </c>
      <c r="H25" s="25">
        <v>395</v>
      </c>
      <c r="I25" s="25">
        <f t="shared" si="6"/>
        <v>324</v>
      </c>
      <c r="J25" s="25">
        <f t="shared" si="6"/>
        <v>452</v>
      </c>
      <c r="K25" s="25">
        <f>K29+K33+K37</f>
        <v>316</v>
      </c>
    </row>
    <row r="26" spans="1:11" ht="18" customHeight="1">
      <c r="A26" s="49"/>
      <c r="B26" s="36"/>
      <c r="C26" s="27" t="s">
        <v>26</v>
      </c>
      <c r="D26" s="27"/>
      <c r="E26" s="25">
        <v>1279</v>
      </c>
      <c r="F26" s="25">
        <v>1333</v>
      </c>
      <c r="G26" s="25">
        <v>1349</v>
      </c>
      <c r="H26" s="25">
        <v>1287</v>
      </c>
      <c r="I26" s="25">
        <f t="shared" si="6"/>
        <v>1292</v>
      </c>
      <c r="J26" s="25">
        <f t="shared" si="6"/>
        <v>1215</v>
      </c>
      <c r="K26" s="25">
        <f>K30+K34+K38</f>
        <v>1240</v>
      </c>
    </row>
    <row r="27" spans="1:11" ht="18" customHeight="1">
      <c r="A27" s="49"/>
      <c r="B27" s="45" t="s">
        <v>33</v>
      </c>
      <c r="C27" s="31" t="s">
        <v>34</v>
      </c>
      <c r="D27" s="32"/>
      <c r="E27" s="25">
        <f t="shared" ref="E27:J27" si="7">SUM(E28:E30)</f>
        <v>5905</v>
      </c>
      <c r="F27" s="25">
        <f t="shared" si="7"/>
        <v>5710</v>
      </c>
      <c r="G27" s="25">
        <f t="shared" si="7"/>
        <v>5403</v>
      </c>
      <c r="H27" s="25">
        <f t="shared" si="7"/>
        <v>5707</v>
      </c>
      <c r="I27" s="25">
        <f t="shared" si="7"/>
        <v>5843</v>
      </c>
      <c r="J27" s="25">
        <f t="shared" si="7"/>
        <v>5915</v>
      </c>
      <c r="K27" s="25">
        <f>SUM(K28:K30)</f>
        <v>5863</v>
      </c>
    </row>
    <row r="28" spans="1:11" ht="18" customHeight="1">
      <c r="A28" s="49"/>
      <c r="B28" s="50"/>
      <c r="C28" s="41"/>
      <c r="D28" s="42" t="s">
        <v>31</v>
      </c>
      <c r="E28" s="25">
        <v>5742</v>
      </c>
      <c r="F28" s="25">
        <v>5563</v>
      </c>
      <c r="G28" s="25">
        <v>5268</v>
      </c>
      <c r="H28" s="25">
        <v>5618</v>
      </c>
      <c r="I28" s="25">
        <v>5723</v>
      </c>
      <c r="J28" s="25">
        <v>5796</v>
      </c>
      <c r="K28" s="25">
        <v>5698</v>
      </c>
    </row>
    <row r="29" spans="1:11" ht="18" customHeight="1">
      <c r="A29" s="49"/>
      <c r="B29" s="50"/>
      <c r="C29" s="41"/>
      <c r="D29" s="42" t="s">
        <v>32</v>
      </c>
      <c r="E29" s="25">
        <v>114</v>
      </c>
      <c r="F29" s="25">
        <v>97</v>
      </c>
      <c r="G29" s="25">
        <v>91</v>
      </c>
      <c r="H29" s="25">
        <v>65</v>
      </c>
      <c r="I29" s="25">
        <v>96</v>
      </c>
      <c r="J29" s="25">
        <v>92</v>
      </c>
      <c r="K29" s="25">
        <v>139</v>
      </c>
    </row>
    <row r="30" spans="1:11" ht="18" customHeight="1">
      <c r="A30" s="49"/>
      <c r="B30" s="50"/>
      <c r="C30" s="43"/>
      <c r="D30" s="46" t="s">
        <v>26</v>
      </c>
      <c r="E30" s="25">
        <v>49</v>
      </c>
      <c r="F30" s="25">
        <v>50</v>
      </c>
      <c r="G30" s="25">
        <v>44</v>
      </c>
      <c r="H30" s="25">
        <v>24</v>
      </c>
      <c r="I30" s="25">
        <v>24</v>
      </c>
      <c r="J30" s="25">
        <v>27</v>
      </c>
      <c r="K30" s="25">
        <v>26</v>
      </c>
    </row>
    <row r="31" spans="1:11" ht="18" customHeight="1">
      <c r="A31" s="49"/>
      <c r="B31" s="50"/>
      <c r="C31" s="31" t="s">
        <v>35</v>
      </c>
      <c r="D31" s="32"/>
      <c r="E31" s="25">
        <f t="shared" ref="E31:K31" si="8">SUM(E32:E34)</f>
        <v>516</v>
      </c>
      <c r="F31" s="25">
        <f t="shared" si="8"/>
        <v>775</v>
      </c>
      <c r="G31" s="25">
        <f t="shared" si="8"/>
        <v>786</v>
      </c>
      <c r="H31" s="25">
        <f t="shared" si="8"/>
        <v>3370</v>
      </c>
      <c r="I31" s="25">
        <f t="shared" si="8"/>
        <v>1153</v>
      </c>
      <c r="J31" s="25">
        <f t="shared" si="8"/>
        <v>813</v>
      </c>
      <c r="K31" s="25">
        <f t="shared" si="8"/>
        <v>628</v>
      </c>
    </row>
    <row r="32" spans="1:11" ht="18" customHeight="1">
      <c r="A32" s="49"/>
      <c r="B32" s="50"/>
      <c r="C32" s="41"/>
      <c r="D32" s="42" t="s">
        <v>31</v>
      </c>
      <c r="E32" s="25">
        <v>356</v>
      </c>
      <c r="F32" s="25">
        <v>337</v>
      </c>
      <c r="G32" s="25">
        <v>619</v>
      </c>
      <c r="H32" s="25">
        <v>3045</v>
      </c>
      <c r="I32" s="25">
        <v>937</v>
      </c>
      <c r="J32" s="25">
        <v>456</v>
      </c>
      <c r="K32" s="25">
        <v>464</v>
      </c>
    </row>
    <row r="33" spans="1:11" ht="18" customHeight="1">
      <c r="A33" s="49"/>
      <c r="B33" s="50"/>
      <c r="C33" s="41"/>
      <c r="D33" s="42" t="s">
        <v>32</v>
      </c>
      <c r="E33" s="25">
        <v>157</v>
      </c>
      <c r="F33" s="25">
        <v>435</v>
      </c>
      <c r="G33" s="25">
        <v>165</v>
      </c>
      <c r="H33" s="25">
        <v>325</v>
      </c>
      <c r="I33" s="25">
        <v>215</v>
      </c>
      <c r="J33" s="25">
        <v>356</v>
      </c>
      <c r="K33" s="25">
        <v>163</v>
      </c>
    </row>
    <row r="34" spans="1:11" ht="18" customHeight="1">
      <c r="A34" s="49"/>
      <c r="B34" s="50"/>
      <c r="C34" s="43"/>
      <c r="D34" s="46" t="s">
        <v>26</v>
      </c>
      <c r="E34" s="25">
        <v>3</v>
      </c>
      <c r="F34" s="25">
        <v>3</v>
      </c>
      <c r="G34" s="25">
        <v>2</v>
      </c>
      <c r="H34" s="47" t="s">
        <v>27</v>
      </c>
      <c r="I34" s="25">
        <v>1</v>
      </c>
      <c r="J34" s="25">
        <v>1</v>
      </c>
      <c r="K34" s="25">
        <v>1</v>
      </c>
    </row>
    <row r="35" spans="1:11" ht="18" customHeight="1">
      <c r="A35" s="49"/>
      <c r="B35" s="50"/>
      <c r="C35" s="31" t="s">
        <v>36</v>
      </c>
      <c r="D35" s="32"/>
      <c r="E35" s="25">
        <f t="shared" ref="E35:K35" si="9">SUM(E36:E38)</f>
        <v>1874</v>
      </c>
      <c r="F35" s="25">
        <f t="shared" si="9"/>
        <v>1798</v>
      </c>
      <c r="G35" s="25">
        <f t="shared" si="9"/>
        <v>1881</v>
      </c>
      <c r="H35" s="25">
        <f t="shared" si="9"/>
        <v>1820</v>
      </c>
      <c r="I35" s="25">
        <f t="shared" si="9"/>
        <v>1822</v>
      </c>
      <c r="J35" s="25">
        <f t="shared" si="9"/>
        <v>1823</v>
      </c>
      <c r="K35" s="25">
        <f t="shared" si="9"/>
        <v>1693</v>
      </c>
    </row>
    <row r="36" spans="1:11" ht="18" customHeight="1">
      <c r="A36" s="49"/>
      <c r="B36" s="50"/>
      <c r="C36" s="41"/>
      <c r="D36" s="42" t="s">
        <v>31</v>
      </c>
      <c r="E36" s="25">
        <v>638</v>
      </c>
      <c r="F36" s="25">
        <v>508</v>
      </c>
      <c r="G36" s="25">
        <v>564</v>
      </c>
      <c r="H36" s="25">
        <v>551</v>
      </c>
      <c r="I36" s="25">
        <v>542</v>
      </c>
      <c r="J36" s="25">
        <v>632</v>
      </c>
      <c r="K36" s="25">
        <v>466</v>
      </c>
    </row>
    <row r="37" spans="1:11" ht="18" customHeight="1">
      <c r="A37" s="49"/>
      <c r="B37" s="50"/>
      <c r="C37" s="41"/>
      <c r="D37" s="42" t="s">
        <v>32</v>
      </c>
      <c r="E37" s="25">
        <v>9</v>
      </c>
      <c r="F37" s="25">
        <v>10</v>
      </c>
      <c r="G37" s="25">
        <v>13</v>
      </c>
      <c r="H37" s="25">
        <v>6</v>
      </c>
      <c r="I37" s="25">
        <v>13</v>
      </c>
      <c r="J37" s="25">
        <v>4</v>
      </c>
      <c r="K37" s="25">
        <v>14</v>
      </c>
    </row>
    <row r="38" spans="1:11" ht="18" customHeight="1">
      <c r="A38" s="51"/>
      <c r="B38" s="52"/>
      <c r="C38" s="43"/>
      <c r="D38" s="46" t="s">
        <v>26</v>
      </c>
      <c r="E38" s="25">
        <v>1227</v>
      </c>
      <c r="F38" s="25">
        <v>1280</v>
      </c>
      <c r="G38" s="25">
        <v>1304</v>
      </c>
      <c r="H38" s="25">
        <v>1263</v>
      </c>
      <c r="I38" s="25">
        <v>1267</v>
      </c>
      <c r="J38" s="25">
        <v>1187</v>
      </c>
      <c r="K38" s="25">
        <v>1213</v>
      </c>
    </row>
    <row r="39" spans="1:11" ht="18" customHeight="1">
      <c r="A39" s="53" t="s">
        <v>37</v>
      </c>
      <c r="B39" s="54" t="s">
        <v>38</v>
      </c>
      <c r="C39" s="54"/>
      <c r="D39" s="35"/>
      <c r="E39" s="55">
        <v>58585</v>
      </c>
      <c r="F39" s="55">
        <v>58167</v>
      </c>
      <c r="G39" s="55">
        <v>57516</v>
      </c>
      <c r="H39" s="55">
        <v>57036</v>
      </c>
      <c r="I39" s="55">
        <v>56641</v>
      </c>
      <c r="J39" s="55">
        <v>56322</v>
      </c>
      <c r="K39" s="55">
        <v>56067</v>
      </c>
    </row>
    <row r="40" spans="1:11" ht="18" customHeight="1">
      <c r="A40" s="56"/>
      <c r="B40" s="57" t="s">
        <v>39</v>
      </c>
      <c r="C40" s="54" t="s">
        <v>40</v>
      </c>
      <c r="D40" s="35"/>
      <c r="E40" s="58">
        <f>(E11*1000000)/E39/365</f>
        <v>738.88659610611444</v>
      </c>
      <c r="F40" s="58">
        <f>(F11*1000000)/F39/365</f>
        <v>727.28711449861771</v>
      </c>
      <c r="G40" s="58">
        <f>ROUNDDOWN((G11*1000000)/G39/365,0)</f>
        <v>690</v>
      </c>
      <c r="H40" s="58">
        <f>(H11*1000000)/H39/366</f>
        <v>755.92177043201923</v>
      </c>
      <c r="I40" s="58">
        <f>(I11*1000000)/I39/365</f>
        <v>727.04969753020282</v>
      </c>
      <c r="J40" s="58">
        <f>(J11*1000000)/J39/365</f>
        <v>726.74100439109179</v>
      </c>
      <c r="K40" s="58">
        <f>(K11*1000000)/K39/365</f>
        <v>676.29458004134483</v>
      </c>
    </row>
    <row r="41" spans="1:11" ht="18" customHeight="1">
      <c r="A41" s="56"/>
      <c r="B41" s="59"/>
      <c r="C41" s="54" t="s">
        <v>41</v>
      </c>
      <c r="D41" s="35"/>
      <c r="E41" s="58">
        <f>(E23*1000000)/E39/365</f>
        <v>387.9154629557101</v>
      </c>
      <c r="F41" s="58">
        <f>(F23*1000000)/F39/365</f>
        <v>390.13789064128298</v>
      </c>
      <c r="G41" s="58">
        <f>(G23*1000000)/G39/365</f>
        <v>384.40762641866417</v>
      </c>
      <c r="H41" s="58">
        <f>(H23*1000000)/H39/366</f>
        <v>521.9596711424133</v>
      </c>
      <c r="I41" s="58">
        <f>(I23*1000000)/I39/365</f>
        <v>426.52679348155999</v>
      </c>
      <c r="J41" s="58">
        <f>(J23*1000000)/J39/365</f>
        <v>415.95464046507527</v>
      </c>
      <c r="K41" s="58">
        <f>(K23*1000000)/K39/365</f>
        <v>399.9129221862982</v>
      </c>
    </row>
    <row r="42" spans="1:11" ht="18" customHeight="1">
      <c r="A42" s="60"/>
      <c r="B42" s="61"/>
      <c r="C42" s="54" t="s">
        <v>42</v>
      </c>
      <c r="D42" s="35"/>
      <c r="E42" s="62">
        <f t="shared" ref="E42:K42" si="10">E40+E41</f>
        <v>1126.8020590618246</v>
      </c>
      <c r="F42" s="62">
        <f t="shared" si="10"/>
        <v>1117.4250051399008</v>
      </c>
      <c r="G42" s="62">
        <f t="shared" si="10"/>
        <v>1074.4076264186642</v>
      </c>
      <c r="H42" s="62">
        <f t="shared" si="10"/>
        <v>1277.8814415744325</v>
      </c>
      <c r="I42" s="62">
        <f t="shared" si="10"/>
        <v>1153.5764910117628</v>
      </c>
      <c r="J42" s="62">
        <f t="shared" si="10"/>
        <v>1142.6956448561671</v>
      </c>
      <c r="K42" s="62">
        <f t="shared" si="10"/>
        <v>1076.2075022276431</v>
      </c>
    </row>
    <row r="43" spans="1:11" ht="18" customHeight="1">
      <c r="A43" s="63" t="s">
        <v>43</v>
      </c>
      <c r="B43" s="64"/>
      <c r="C43" s="65"/>
      <c r="D43" s="65"/>
      <c r="E43" s="66"/>
      <c r="F43" s="66"/>
      <c r="G43" s="66"/>
      <c r="H43" s="66"/>
      <c r="I43" s="66"/>
      <c r="K43" s="67" t="s">
        <v>44</v>
      </c>
    </row>
    <row r="45" spans="1:11" ht="15.75" customHeight="1">
      <c r="E45" s="69"/>
    </row>
  </sheetData>
  <mergeCells count="38">
    <mergeCell ref="C31:D31"/>
    <mergeCell ref="C35:D35"/>
    <mergeCell ref="A39:A42"/>
    <mergeCell ref="B39:D39"/>
    <mergeCell ref="B40:B42"/>
    <mergeCell ref="C40:D40"/>
    <mergeCell ref="C41:D41"/>
    <mergeCell ref="C42:D42"/>
    <mergeCell ref="B15:B22"/>
    <mergeCell ref="C15:D15"/>
    <mergeCell ref="C19:D19"/>
    <mergeCell ref="A23:A38"/>
    <mergeCell ref="B23:D23"/>
    <mergeCell ref="C24:D24"/>
    <mergeCell ref="C25:D25"/>
    <mergeCell ref="C26:D26"/>
    <mergeCell ref="B27:B38"/>
    <mergeCell ref="C27:D27"/>
    <mergeCell ref="A6:D6"/>
    <mergeCell ref="A7:D7"/>
    <mergeCell ref="C8:D8"/>
    <mergeCell ref="C9:D9"/>
    <mergeCell ref="C10:D10"/>
    <mergeCell ref="A11:A22"/>
    <mergeCell ref="B11:D11"/>
    <mergeCell ref="C12:D12"/>
    <mergeCell ref="C13:D13"/>
    <mergeCell ref="C14:D14"/>
    <mergeCell ref="A1:F1"/>
    <mergeCell ref="G1:K1"/>
    <mergeCell ref="A5:D5"/>
    <mergeCell ref="E5:E6"/>
    <mergeCell ref="F5:F6"/>
    <mergeCell ref="G5:G6"/>
    <mergeCell ref="H5:H6"/>
    <mergeCell ref="I5:I6"/>
    <mergeCell ref="J5:J6"/>
    <mergeCell ref="K5:K6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132.保健・衛生・環境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2017-03-24T08:08:19Z</dcterms:created>
  <dcterms:modified xsi:type="dcterms:W3CDTF">2017-03-24T08:08:43Z</dcterms:modified>
</cp:coreProperties>
</file>