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93.建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K18" i="1"/>
  <c r="I18" i="1"/>
  <c r="F18" i="1"/>
  <c r="L16" i="1"/>
  <c r="K16" i="1"/>
  <c r="I16" i="1"/>
  <c r="H16" i="1"/>
  <c r="F16" i="1"/>
  <c r="L14" i="1"/>
  <c r="K14" i="1"/>
  <c r="I14" i="1"/>
  <c r="H14" i="1"/>
  <c r="G14" i="1"/>
  <c r="F14" i="1"/>
  <c r="L12" i="1"/>
  <c r="K12" i="1"/>
  <c r="F12" i="1"/>
  <c r="J7" i="1"/>
  <c r="J14" i="1" s="1"/>
  <c r="I7" i="1"/>
  <c r="H7" i="1"/>
  <c r="H18" i="1" s="1"/>
  <c r="G7" i="1"/>
  <c r="G16" i="1" s="1"/>
  <c r="J6" i="1"/>
  <c r="F6" i="1"/>
  <c r="J12" i="1" l="1"/>
  <c r="J18" i="1"/>
  <c r="G12" i="1"/>
  <c r="J16" i="1"/>
  <c r="G18" i="1"/>
  <c r="H12" i="1"/>
</calcChain>
</file>

<file path=xl/sharedStrings.xml><?xml version="1.0" encoding="utf-8"?>
<sst xmlns="http://schemas.openxmlformats.org/spreadsheetml/2006/main" count="32" uniqueCount="27">
  <si>
    <t>建　　設　　129</t>
    <rPh sb="0" eb="1">
      <t>ケン</t>
    </rPh>
    <rPh sb="3" eb="4">
      <t>セツ</t>
    </rPh>
    <phoneticPr fontId="4"/>
  </si>
  <si>
    <t>９３．道路の状況の推移（各年度末現在）</t>
    <phoneticPr fontId="8"/>
  </si>
  <si>
    <t>単位：路線、ｍ、％</t>
  </si>
  <si>
    <t>年度</t>
  </si>
  <si>
    <t>平成5年</t>
  </si>
  <si>
    <t>平成20年度</t>
  </si>
  <si>
    <t>平成21年度</t>
  </si>
  <si>
    <t>平成22年度</t>
  </si>
  <si>
    <t>平成23年度</t>
  </si>
  <si>
    <t>平成24年度</t>
  </si>
  <si>
    <t>平成25年度</t>
    <rPh sb="5" eb="6">
      <t>ド</t>
    </rPh>
    <phoneticPr fontId="8"/>
  </si>
  <si>
    <t>平成26年度</t>
    <rPh sb="5" eb="6">
      <t>ド</t>
    </rPh>
    <phoneticPr fontId="8"/>
  </si>
  <si>
    <t>路線数</t>
  </si>
  <si>
    <t>総延長</t>
  </si>
  <si>
    <t>実延長</t>
  </si>
  <si>
    <t>未供用
延長</t>
    <phoneticPr fontId="8"/>
  </si>
  <si>
    <t>重用延長</t>
    <rPh sb="1" eb="2">
      <t>ヨウ</t>
    </rPh>
    <phoneticPr fontId="8"/>
  </si>
  <si>
    <t>渡船施
延長</t>
    <phoneticPr fontId="8"/>
  </si>
  <si>
    <t>実　延　長　内　訳</t>
  </si>
  <si>
    <t>改良済</t>
  </si>
  <si>
    <t>延長</t>
    <phoneticPr fontId="8"/>
  </si>
  <si>
    <t>率</t>
  </si>
  <si>
    <t>未改良</t>
  </si>
  <si>
    <t>延長</t>
    <phoneticPr fontId="8"/>
  </si>
  <si>
    <t>舗装済</t>
  </si>
  <si>
    <t>未舗装</t>
  </si>
  <si>
    <t>建設部土木課</t>
    <rPh sb="3" eb="5">
      <t>ドボク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</si>
</sst>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_ "/>
    <numFmt numFmtId="178" formatCode="#,##0_);[Red]\(#,##0\)"/>
    <numFmt numFmtId="179" formatCode="#,##0.0_);[Red]\(#,##0.0\)"/>
    <numFmt numFmtId="180" formatCode="#,##0.0_ 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/>
    <xf numFmtId="0" fontId="6" fillId="0" borderId="0"/>
  </cellStyleXfs>
  <cellXfs count="47">
    <xf numFmtId="0" fontId="0" fillId="0" borderId="0" xfId="0">
      <alignment vertical="center"/>
    </xf>
    <xf numFmtId="177" fontId="2" fillId="0" borderId="0" xfId="1" applyNumberFormat="1" applyFont="1" applyFill="1" applyAlignment="1">
      <alignment horizontal="right" vertical="top"/>
    </xf>
    <xf numFmtId="177" fontId="5" fillId="0" borderId="0" xfId="1" applyNumberFormat="1" applyFont="1" applyFill="1"/>
    <xf numFmtId="0" fontId="7" fillId="0" borderId="0" xfId="2" applyFont="1" applyFill="1" applyAlignment="1">
      <alignment horizontal="center" vertical="center"/>
    </xf>
    <xf numFmtId="177" fontId="5" fillId="0" borderId="0" xfId="1" applyNumberFormat="1" applyFont="1" applyFill="1" applyAlignment="1">
      <alignment vertical="center"/>
    </xf>
    <xf numFmtId="177" fontId="5" fillId="0" borderId="0" xfId="1" applyNumberFormat="1" applyFont="1" applyFill="1" applyBorder="1" applyAlignment="1">
      <alignment horizontal="right"/>
    </xf>
    <xf numFmtId="177" fontId="5" fillId="0" borderId="1" xfId="1" applyNumberFormat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horizontal="distributed" vertical="center"/>
    </xf>
    <xf numFmtId="177" fontId="5" fillId="0" borderId="2" xfId="1" applyNumberFormat="1" applyFont="1" applyFill="1" applyBorder="1" applyAlignment="1">
      <alignment horizontal="distributed"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horizontal="distributed" vertical="center"/>
    </xf>
    <xf numFmtId="177" fontId="9" fillId="0" borderId="5" xfId="1" applyNumberFormat="1" applyFont="1" applyFill="1" applyBorder="1" applyAlignment="1">
      <alignment horizontal="distributed" vertical="center"/>
    </xf>
    <xf numFmtId="178" fontId="5" fillId="0" borderId="6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Alignment="1">
      <alignment vertical="center"/>
    </xf>
    <xf numFmtId="178" fontId="10" fillId="0" borderId="0" xfId="1" applyNumberFormat="1" applyFont="1" applyFill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7" xfId="1" applyNumberFormat="1" applyFont="1" applyFill="1" applyBorder="1" applyAlignment="1">
      <alignment vertical="center"/>
    </xf>
    <xf numFmtId="179" fontId="5" fillId="0" borderId="6" xfId="1" applyNumberFormat="1" applyFont="1" applyFill="1" applyBorder="1" applyAlignment="1">
      <alignment vertical="center"/>
    </xf>
    <xf numFmtId="180" fontId="10" fillId="0" borderId="0" xfId="1" applyNumberFormat="1" applyFont="1" applyFill="1" applyAlignment="1">
      <alignment vertical="center"/>
    </xf>
    <xf numFmtId="179" fontId="10" fillId="0" borderId="0" xfId="1" applyNumberFormat="1" applyFont="1" applyFill="1" applyAlignment="1">
      <alignment vertical="center"/>
    </xf>
    <xf numFmtId="180" fontId="10" fillId="0" borderId="0" xfId="1" applyNumberFormat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horizontal="distributed" vertical="center" wrapText="1"/>
    </xf>
    <xf numFmtId="177" fontId="5" fillId="0" borderId="8" xfId="1" applyNumberFormat="1" applyFont="1" applyFill="1" applyBorder="1" applyAlignment="1">
      <alignment vertical="center"/>
    </xf>
    <xf numFmtId="177" fontId="9" fillId="0" borderId="8" xfId="1" applyNumberFormat="1" applyFont="1" applyFill="1" applyBorder="1" applyAlignment="1">
      <alignment horizontal="distributed" vertical="center" wrapText="1"/>
    </xf>
    <xf numFmtId="177" fontId="9" fillId="0" borderId="9" xfId="1" applyNumberFormat="1" applyFont="1" applyFill="1" applyBorder="1" applyAlignment="1">
      <alignment horizontal="distributed" vertical="center"/>
    </xf>
    <xf numFmtId="177" fontId="9" fillId="0" borderId="7" xfId="1" applyNumberFormat="1" applyFont="1" applyFill="1" applyBorder="1" applyAlignment="1">
      <alignment horizontal="center" vertical="center" textRotation="255"/>
    </xf>
    <xf numFmtId="177" fontId="9" fillId="0" borderId="10" xfId="1" applyNumberFormat="1" applyFont="1" applyFill="1" applyBorder="1" applyAlignment="1">
      <alignment horizontal="center" vertical="center" textRotation="255"/>
    </xf>
    <xf numFmtId="177" fontId="9" fillId="0" borderId="11" xfId="1" applyNumberFormat="1" applyFont="1" applyFill="1" applyBorder="1" applyAlignment="1">
      <alignment horizontal="center" vertical="center" textRotation="255"/>
    </xf>
    <xf numFmtId="177" fontId="9" fillId="0" borderId="12" xfId="1" applyNumberFormat="1" applyFont="1" applyFill="1" applyBorder="1" applyAlignment="1">
      <alignment horizontal="center" vertical="center" textRotation="255"/>
    </xf>
    <xf numFmtId="180" fontId="10" fillId="0" borderId="0" xfId="1" applyNumberFormat="1" applyFont="1" applyFill="1" applyAlignment="1">
      <alignment horizontal="right" vertical="center"/>
    </xf>
    <xf numFmtId="180" fontId="10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center" vertical="center" textRotation="255"/>
    </xf>
    <xf numFmtId="177" fontId="9" fillId="0" borderId="5" xfId="1" applyNumberFormat="1" applyFont="1" applyFill="1" applyBorder="1" applyAlignment="1">
      <alignment horizontal="center" vertical="center" textRotation="255"/>
    </xf>
    <xf numFmtId="177" fontId="9" fillId="0" borderId="13" xfId="1" applyNumberFormat="1" applyFont="1" applyFill="1" applyBorder="1" applyAlignment="1">
      <alignment horizontal="center" vertical="center" textRotation="255"/>
    </xf>
    <xf numFmtId="179" fontId="10" fillId="0" borderId="0" xfId="1" applyNumberFormat="1" applyFont="1" applyFill="1" applyBorder="1" applyAlignment="1">
      <alignment vertical="center"/>
    </xf>
    <xf numFmtId="177" fontId="9" fillId="0" borderId="8" xfId="1" applyNumberFormat="1" applyFont="1" applyFill="1" applyBorder="1" applyAlignment="1">
      <alignment horizontal="center" vertical="center" textRotation="255"/>
    </xf>
    <xf numFmtId="177" fontId="9" fillId="0" borderId="9" xfId="1" applyNumberFormat="1" applyFont="1" applyFill="1" applyBorder="1" applyAlignment="1">
      <alignment horizontal="center" vertical="center" textRotation="255"/>
    </xf>
    <xf numFmtId="179" fontId="5" fillId="0" borderId="14" xfId="1" applyNumberFormat="1" applyFont="1" applyFill="1" applyBorder="1" applyAlignment="1">
      <alignment vertical="center"/>
    </xf>
    <xf numFmtId="180" fontId="10" fillId="0" borderId="8" xfId="1" applyNumberFormat="1" applyFont="1" applyFill="1" applyBorder="1" applyAlignment="1">
      <alignment vertical="center"/>
    </xf>
    <xf numFmtId="179" fontId="10" fillId="0" borderId="8" xfId="1" applyNumberFormat="1" applyFont="1" applyFill="1" applyBorder="1" applyAlignment="1">
      <alignment vertical="center"/>
    </xf>
    <xf numFmtId="177" fontId="5" fillId="0" borderId="0" xfId="1" applyNumberFormat="1" applyFont="1" applyFill="1" applyAlignment="1">
      <alignment horizontal="left"/>
    </xf>
    <xf numFmtId="177" fontId="5" fillId="0" borderId="7" xfId="1" applyNumberFormat="1" applyFont="1" applyFill="1" applyBorder="1" applyAlignment="1">
      <alignment horizontal="right" vertical="top"/>
    </xf>
    <xf numFmtId="177" fontId="5" fillId="0" borderId="0" xfId="1" applyNumberFormat="1" applyFont="1" applyFill="1" applyBorder="1" applyAlignment="1">
      <alignment horizontal="right" vertical="top"/>
    </xf>
  </cellXfs>
  <cellStyles count="3">
    <cellStyle name="標準" xfId="0" builtinId="0"/>
    <cellStyle name="標準_佐藤1月13日 5" xfId="1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Normal="100" zoomScaleSheetLayoutView="100" workbookViewId="0">
      <selection activeCell="A2" sqref="A2:M2"/>
    </sheetView>
  </sheetViews>
  <sheetFormatPr defaultRowHeight="13.5"/>
  <cols>
    <col min="1" max="1" width="0.875" style="2" customWidth="1"/>
    <col min="2" max="2" width="2.625" style="2" customWidth="1"/>
    <col min="3" max="3" width="3.125" style="2" bestFit="1" customWidth="1"/>
    <col min="4" max="4" width="2.625" style="2" customWidth="1"/>
    <col min="5" max="5" width="0.875" style="2" customWidth="1"/>
    <col min="6" max="6" width="11.75" style="2" hidden="1" customWidth="1"/>
    <col min="7" max="13" width="10.875" style="2" customWidth="1"/>
    <col min="14" max="14" width="10.75" style="2" bestFit="1" customWidth="1"/>
    <col min="15" max="16384" width="9" style="2"/>
  </cols>
  <sheetData>
    <row r="1" spans="1:13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4" customFormat="1" ht="40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4" customFormat="1" ht="27.75" customHeight="1" thickBot="1">
      <c r="M3" s="5" t="s">
        <v>2</v>
      </c>
    </row>
    <row r="4" spans="1:13" s="4" customFormat="1" ht="42" customHeight="1">
      <c r="A4" s="6"/>
      <c r="B4" s="7" t="s">
        <v>3</v>
      </c>
      <c r="C4" s="7"/>
      <c r="D4" s="7"/>
      <c r="E4" s="8"/>
      <c r="F4" s="9" t="s">
        <v>4</v>
      </c>
      <c r="G4" s="10" t="s">
        <v>5</v>
      </c>
      <c r="H4" s="10" t="s">
        <v>6</v>
      </c>
      <c r="I4" s="11" t="s">
        <v>7</v>
      </c>
      <c r="J4" s="12" t="s">
        <v>8</v>
      </c>
      <c r="K4" s="11" t="s">
        <v>9</v>
      </c>
      <c r="L4" s="11" t="s">
        <v>10</v>
      </c>
      <c r="M4" s="10" t="s">
        <v>11</v>
      </c>
    </row>
    <row r="5" spans="1:13" s="4" customFormat="1" ht="42" customHeight="1">
      <c r="A5" s="13"/>
      <c r="B5" s="14" t="s">
        <v>12</v>
      </c>
      <c r="C5" s="14"/>
      <c r="D5" s="14"/>
      <c r="E5" s="15"/>
      <c r="F5" s="16">
        <v>599</v>
      </c>
      <c r="G5" s="17">
        <v>694</v>
      </c>
      <c r="H5" s="17">
        <v>694</v>
      </c>
      <c r="I5" s="18">
        <v>691</v>
      </c>
      <c r="J5" s="19">
        <v>691</v>
      </c>
      <c r="K5" s="20">
        <v>691</v>
      </c>
      <c r="L5" s="19">
        <v>694</v>
      </c>
      <c r="M5" s="19">
        <v>697</v>
      </c>
    </row>
    <row r="6" spans="1:13" s="4" customFormat="1" ht="42" customHeight="1">
      <c r="A6" s="13"/>
      <c r="B6" s="14" t="s">
        <v>13</v>
      </c>
      <c r="C6" s="14"/>
      <c r="D6" s="14"/>
      <c r="E6" s="15"/>
      <c r="F6" s="21">
        <f>SUM(F7:F10)</f>
        <v>150639.79999999999</v>
      </c>
      <c r="G6" s="22">
        <v>165557.29999999999</v>
      </c>
      <c r="H6" s="22">
        <v>165849</v>
      </c>
      <c r="I6" s="23">
        <v>165717</v>
      </c>
      <c r="J6" s="24">
        <f>SUM(J7:J10)</f>
        <v>165878</v>
      </c>
      <c r="K6" s="24">
        <v>165918</v>
      </c>
      <c r="L6" s="24">
        <v>166363</v>
      </c>
      <c r="M6" s="24">
        <v>166671</v>
      </c>
    </row>
    <row r="7" spans="1:13" s="4" customFormat="1" ht="42" customHeight="1">
      <c r="A7" s="13"/>
      <c r="B7" s="14" t="s">
        <v>14</v>
      </c>
      <c r="C7" s="14"/>
      <c r="D7" s="14"/>
      <c r="E7" s="15"/>
      <c r="F7" s="21">
        <v>145388</v>
      </c>
      <c r="G7" s="22">
        <f>G11+G13</f>
        <v>163290.5</v>
      </c>
      <c r="H7" s="22">
        <f>H11+H13</f>
        <v>163582</v>
      </c>
      <c r="I7" s="22">
        <f>I11+I13</f>
        <v>163450</v>
      </c>
      <c r="J7" s="22">
        <f>J11+J13</f>
        <v>163611</v>
      </c>
      <c r="K7" s="24">
        <v>163651.20000000001</v>
      </c>
      <c r="L7" s="24">
        <v>164097</v>
      </c>
      <c r="M7" s="24">
        <v>164407</v>
      </c>
    </row>
    <row r="8" spans="1:13" s="4" customFormat="1" ht="42" customHeight="1">
      <c r="A8" s="13"/>
      <c r="B8" s="25" t="s">
        <v>15</v>
      </c>
      <c r="C8" s="25"/>
      <c r="D8" s="25"/>
      <c r="E8" s="15"/>
      <c r="F8" s="21">
        <v>3139.5</v>
      </c>
      <c r="G8" s="22">
        <v>309.5</v>
      </c>
      <c r="H8" s="22">
        <v>310</v>
      </c>
      <c r="I8" s="23">
        <v>310</v>
      </c>
      <c r="J8" s="24">
        <v>310</v>
      </c>
      <c r="K8" s="24">
        <v>309.5</v>
      </c>
      <c r="L8" s="24">
        <v>310</v>
      </c>
      <c r="M8" s="24">
        <v>310</v>
      </c>
    </row>
    <row r="9" spans="1:13" s="4" customFormat="1" ht="42" customHeight="1">
      <c r="A9" s="13"/>
      <c r="B9" s="14" t="s">
        <v>16</v>
      </c>
      <c r="C9" s="14"/>
      <c r="D9" s="14"/>
      <c r="E9" s="15"/>
      <c r="F9" s="21">
        <v>1550.3</v>
      </c>
      <c r="G9" s="22">
        <v>1403.4</v>
      </c>
      <c r="H9" s="22">
        <v>1403</v>
      </c>
      <c r="I9" s="23">
        <v>1403</v>
      </c>
      <c r="J9" s="24">
        <v>1403</v>
      </c>
      <c r="K9" s="24">
        <v>1403.4</v>
      </c>
      <c r="L9" s="24">
        <v>1402</v>
      </c>
      <c r="M9" s="24">
        <v>1400</v>
      </c>
    </row>
    <row r="10" spans="1:13" s="4" customFormat="1" ht="42" customHeight="1">
      <c r="A10" s="26"/>
      <c r="B10" s="27" t="s">
        <v>17</v>
      </c>
      <c r="C10" s="27"/>
      <c r="D10" s="27"/>
      <c r="E10" s="28"/>
      <c r="F10" s="21">
        <v>562</v>
      </c>
      <c r="G10" s="22">
        <v>553.9</v>
      </c>
      <c r="H10" s="22">
        <v>554</v>
      </c>
      <c r="I10" s="23">
        <v>554</v>
      </c>
      <c r="J10" s="24">
        <v>554</v>
      </c>
      <c r="K10" s="24">
        <v>554</v>
      </c>
      <c r="L10" s="24">
        <v>554</v>
      </c>
      <c r="M10" s="24">
        <v>554</v>
      </c>
    </row>
    <row r="11" spans="1:13" s="4" customFormat="1" ht="45.75" customHeight="1">
      <c r="A11" s="29" t="s">
        <v>18</v>
      </c>
      <c r="B11" s="30"/>
      <c r="C11" s="31" t="s">
        <v>19</v>
      </c>
      <c r="D11" s="32" t="s">
        <v>20</v>
      </c>
      <c r="E11" s="32"/>
      <c r="F11" s="21">
        <v>129694.5</v>
      </c>
      <c r="G11" s="33">
        <v>150709.9</v>
      </c>
      <c r="H11" s="33">
        <v>151002</v>
      </c>
      <c r="I11" s="23">
        <v>150856</v>
      </c>
      <c r="J11" s="24">
        <v>151017</v>
      </c>
      <c r="K11" s="34">
        <v>151056.6</v>
      </c>
      <c r="L11" s="34">
        <v>151503</v>
      </c>
      <c r="M11" s="34">
        <v>151813</v>
      </c>
    </row>
    <row r="12" spans="1:13" s="4" customFormat="1" ht="45.75" customHeight="1">
      <c r="A12" s="35"/>
      <c r="B12" s="36"/>
      <c r="C12" s="37"/>
      <c r="D12" s="32" t="s">
        <v>21</v>
      </c>
      <c r="E12" s="32"/>
      <c r="F12" s="21">
        <f>F11/F7*100</f>
        <v>89.205780394530493</v>
      </c>
      <c r="G12" s="24">
        <f>(G11/G7)*100</f>
        <v>92.295571389639932</v>
      </c>
      <c r="H12" s="24">
        <f>(H11/H7)*100</f>
        <v>92.309667322810569</v>
      </c>
      <c r="I12" s="24">
        <v>92.2</v>
      </c>
      <c r="J12" s="24">
        <f>(J11/J7)*100</f>
        <v>92.302473550066935</v>
      </c>
      <c r="K12" s="24">
        <f>(K11/$L$7)*100</f>
        <v>92.053236805060422</v>
      </c>
      <c r="L12" s="24">
        <f>(L11/$L$7)*100</f>
        <v>92.325271028720806</v>
      </c>
      <c r="M12" s="24">
        <v>92.3</v>
      </c>
    </row>
    <row r="13" spans="1:13" s="4" customFormat="1" ht="45.75" customHeight="1">
      <c r="A13" s="35"/>
      <c r="B13" s="36"/>
      <c r="C13" s="31" t="s">
        <v>22</v>
      </c>
      <c r="D13" s="32" t="s">
        <v>23</v>
      </c>
      <c r="E13" s="32"/>
      <c r="F13" s="21">
        <v>15693.5</v>
      </c>
      <c r="G13" s="22">
        <v>12580.6</v>
      </c>
      <c r="H13" s="22">
        <v>12580</v>
      </c>
      <c r="I13" s="23">
        <v>12594</v>
      </c>
      <c r="J13" s="24">
        <v>12594</v>
      </c>
      <c r="K13" s="24">
        <v>12594.6</v>
      </c>
      <c r="L13" s="24">
        <v>12594</v>
      </c>
      <c r="M13" s="24">
        <v>12594</v>
      </c>
    </row>
    <row r="14" spans="1:13" s="4" customFormat="1" ht="45.75" customHeight="1">
      <c r="A14" s="35"/>
      <c r="B14" s="36"/>
      <c r="C14" s="37"/>
      <c r="D14" s="32" t="s">
        <v>21</v>
      </c>
      <c r="E14" s="32"/>
      <c r="F14" s="21">
        <f>F13/F7*100</f>
        <v>10.794219605469502</v>
      </c>
      <c r="G14" s="22">
        <f>(G13/G$7)*100</f>
        <v>7.7044286103600648</v>
      </c>
      <c r="H14" s="22">
        <f>(H13/H$7)*100</f>
        <v>7.6903326771894225</v>
      </c>
      <c r="I14" s="23">
        <f>(I13/I$7)*100</f>
        <v>7.7051085959008878</v>
      </c>
      <c r="J14" s="23">
        <f>(J13/J$7)*100</f>
        <v>7.6975264499330729</v>
      </c>
      <c r="K14" s="24">
        <f>(K13/$L$7)*100</f>
        <v>7.6750946086765763</v>
      </c>
      <c r="L14" s="24">
        <f>(L13/$L$7)*100</f>
        <v>7.6747289712791824</v>
      </c>
      <c r="M14" s="24">
        <v>7.7</v>
      </c>
    </row>
    <row r="15" spans="1:13" s="4" customFormat="1" ht="45.75" customHeight="1">
      <c r="A15" s="35"/>
      <c r="B15" s="36"/>
      <c r="C15" s="31" t="s">
        <v>24</v>
      </c>
      <c r="D15" s="32" t="s">
        <v>23</v>
      </c>
      <c r="E15" s="32"/>
      <c r="F15" s="21">
        <v>140628.1</v>
      </c>
      <c r="G15" s="22">
        <v>160575.29999999999</v>
      </c>
      <c r="H15" s="22">
        <v>160867</v>
      </c>
      <c r="I15" s="23">
        <v>160735</v>
      </c>
      <c r="J15" s="24">
        <v>160896</v>
      </c>
      <c r="K15" s="24">
        <v>160936</v>
      </c>
      <c r="L15" s="24">
        <v>161382</v>
      </c>
      <c r="M15" s="24">
        <v>161692</v>
      </c>
    </row>
    <row r="16" spans="1:13" s="4" customFormat="1" ht="45.75" customHeight="1">
      <c r="A16" s="35"/>
      <c r="B16" s="36"/>
      <c r="C16" s="37"/>
      <c r="D16" s="32" t="s">
        <v>21</v>
      </c>
      <c r="E16" s="32"/>
      <c r="F16" s="21">
        <f>F15/F7*100</f>
        <v>96.726070927449314</v>
      </c>
      <c r="G16" s="22">
        <f>(G15/G$7)*100</f>
        <v>98.337196591350988</v>
      </c>
      <c r="H16" s="22">
        <f>(H15/H$7)*100</f>
        <v>98.34028193811055</v>
      </c>
      <c r="I16" s="23">
        <f>(I15/I$7)*100</f>
        <v>98.338941572346286</v>
      </c>
      <c r="J16" s="23">
        <f>(J15/J$7)*100</f>
        <v>98.340576122632342</v>
      </c>
      <c r="K16" s="38">
        <f>(K15/$L$7)*100</f>
        <v>98.073700311401183</v>
      </c>
      <c r="L16" s="38">
        <f>(L15/$L$7)*100</f>
        <v>98.345490776796652</v>
      </c>
      <c r="M16" s="38">
        <v>98.3</v>
      </c>
    </row>
    <row r="17" spans="1:13" s="4" customFormat="1" ht="45.75" customHeight="1">
      <c r="A17" s="35"/>
      <c r="B17" s="36"/>
      <c r="C17" s="31" t="s">
        <v>25</v>
      </c>
      <c r="D17" s="32" t="s">
        <v>23</v>
      </c>
      <c r="E17" s="32"/>
      <c r="F17" s="21">
        <v>4759.8999999999996</v>
      </c>
      <c r="G17" s="22">
        <v>2715.2</v>
      </c>
      <c r="H17" s="22">
        <v>2715</v>
      </c>
      <c r="I17" s="23">
        <v>2715</v>
      </c>
      <c r="J17" s="24">
        <v>2715</v>
      </c>
      <c r="K17" s="24">
        <v>2715.2</v>
      </c>
      <c r="L17" s="24">
        <v>2715</v>
      </c>
      <c r="M17" s="24">
        <v>2715</v>
      </c>
    </row>
    <row r="18" spans="1:13" s="4" customFormat="1" ht="45.75" customHeight="1">
      <c r="A18" s="39"/>
      <c r="B18" s="40"/>
      <c r="C18" s="37"/>
      <c r="D18" s="32" t="s">
        <v>21</v>
      </c>
      <c r="E18" s="32"/>
      <c r="F18" s="41">
        <f>F17/F7*100</f>
        <v>3.2739290725506915</v>
      </c>
      <c r="G18" s="42">
        <f>G17/G$7*100</f>
        <v>1.6628034086490027</v>
      </c>
      <c r="H18" s="42">
        <f>H17/H$7*100</f>
        <v>1.6597180618894498</v>
      </c>
      <c r="I18" s="43">
        <f>I17/I$7*100</f>
        <v>1.6610584276537166</v>
      </c>
      <c r="J18" s="43">
        <f>J17/J$7*100</f>
        <v>1.6594238773676586</v>
      </c>
      <c r="K18" s="43">
        <f>(K17/$L$7)*100</f>
        <v>1.6546311023358136</v>
      </c>
      <c r="L18" s="43">
        <f>(L17/$L$7)*100</f>
        <v>1.6545092232033494</v>
      </c>
      <c r="M18" s="43">
        <v>1.7</v>
      </c>
    </row>
    <row r="19" spans="1:13" s="4" customFormat="1" ht="22.5" customHeight="1">
      <c r="B19" s="44"/>
      <c r="C19" s="44"/>
      <c r="D19" s="44"/>
      <c r="E19" s="44"/>
      <c r="F19" s="44"/>
      <c r="I19" s="45"/>
      <c r="J19" s="45"/>
      <c r="K19" s="45"/>
      <c r="M19" s="46" t="s">
        <v>26</v>
      </c>
    </row>
  </sheetData>
  <mergeCells count="23">
    <mergeCell ref="B19:F19"/>
    <mergeCell ref="C15:C16"/>
    <mergeCell ref="D15:E15"/>
    <mergeCell ref="D16:E16"/>
    <mergeCell ref="C17:C18"/>
    <mergeCell ref="D17:E17"/>
    <mergeCell ref="D18:E18"/>
    <mergeCell ref="B8:D8"/>
    <mergeCell ref="B9:D9"/>
    <mergeCell ref="B10:D10"/>
    <mergeCell ref="A11:B18"/>
    <mergeCell ref="C11:C12"/>
    <mergeCell ref="D11:E11"/>
    <mergeCell ref="D12:E12"/>
    <mergeCell ref="C13:C14"/>
    <mergeCell ref="D13:E13"/>
    <mergeCell ref="D14:E14"/>
    <mergeCell ref="A1:M1"/>
    <mergeCell ref="A2:M2"/>
    <mergeCell ref="B4:D4"/>
    <mergeCell ref="B5:D5"/>
    <mergeCell ref="B6:D6"/>
    <mergeCell ref="B7:D7"/>
  </mergeCells>
  <phoneticPr fontId="3"/>
  <printOptions horizontalCentered="1"/>
  <pageMargins left="0.74803149606299213" right="0.74803149606299213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93.建設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2017-03-24T07:31:54Z</dcterms:created>
  <dcterms:modified xsi:type="dcterms:W3CDTF">2017-03-24T07:32:14Z</dcterms:modified>
</cp:coreProperties>
</file>