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28.人口 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'28.人口 '!$A$1:$S$42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F40" i="1"/>
  <c r="F39" i="1"/>
  <c r="F38" i="1"/>
  <c r="F37" i="1"/>
  <c r="F36" i="1"/>
  <c r="F35" i="1"/>
  <c r="J33" i="1"/>
  <c r="H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J18" i="1"/>
  <c r="H18" i="1"/>
  <c r="F18" i="1" s="1"/>
  <c r="F16" i="1"/>
  <c r="F14" i="1"/>
  <c r="F12" i="1"/>
  <c r="F11" i="1"/>
  <c r="J10" i="1"/>
  <c r="H10" i="1"/>
  <c r="H8" i="1"/>
  <c r="I26" i="1" s="1"/>
  <c r="I18" i="1" l="1"/>
  <c r="I32" i="1"/>
  <c r="J8" i="1"/>
  <c r="K33" i="1" s="1"/>
  <c r="K10" i="1"/>
  <c r="F10" i="1"/>
  <c r="I30" i="1"/>
  <c r="I28" i="1"/>
  <c r="I25" i="1"/>
  <c r="I23" i="1"/>
  <c r="I16" i="1"/>
  <c r="I14" i="1"/>
  <c r="I12" i="1"/>
  <c r="I39" i="1"/>
  <c r="I38" i="1"/>
  <c r="I37" i="1"/>
  <c r="I36" i="1"/>
  <c r="I35" i="1"/>
  <c r="I27" i="1"/>
  <c r="I11" i="1"/>
  <c r="F8" i="1"/>
  <c r="G38" i="1" s="1"/>
  <c r="I31" i="1"/>
  <c r="I29" i="1"/>
  <c r="I24" i="1"/>
  <c r="I22" i="1"/>
  <c r="I21" i="1"/>
  <c r="I20" i="1"/>
  <c r="I19" i="1"/>
  <c r="I10" i="1"/>
  <c r="I8" i="1" s="1"/>
  <c r="G23" i="1"/>
  <c r="F33" i="1"/>
  <c r="I33" i="1"/>
  <c r="I40" i="1"/>
  <c r="G39" i="1" l="1"/>
  <c r="G33" i="1"/>
  <c r="G21" i="1"/>
  <c r="G19" i="1"/>
  <c r="G31" i="1"/>
  <c r="G24" i="1"/>
  <c r="G22" i="1"/>
  <c r="G20" i="1"/>
  <c r="G29" i="1"/>
  <c r="G40" i="1"/>
  <c r="G18" i="1"/>
  <c r="G35" i="1"/>
  <c r="G25" i="1"/>
  <c r="K39" i="1"/>
  <c r="K38" i="1"/>
  <c r="K37" i="1"/>
  <c r="K36" i="1"/>
  <c r="K35" i="1"/>
  <c r="K31" i="1"/>
  <c r="K29" i="1"/>
  <c r="K24" i="1"/>
  <c r="K22" i="1"/>
  <c r="K21" i="1"/>
  <c r="K20" i="1"/>
  <c r="K19" i="1"/>
  <c r="K32" i="1"/>
  <c r="K26" i="1"/>
  <c r="K14" i="1"/>
  <c r="K8" i="1" s="1"/>
  <c r="K28" i="1"/>
  <c r="K16" i="1"/>
  <c r="K12" i="1"/>
  <c r="K30" i="1"/>
  <c r="K23" i="1"/>
  <c r="G30" i="1"/>
  <c r="G36" i="1"/>
  <c r="G14" i="1"/>
  <c r="G32" i="1"/>
  <c r="K18" i="1"/>
  <c r="G16" i="1"/>
  <c r="G37" i="1"/>
  <c r="G26" i="1"/>
  <c r="G27" i="1"/>
  <c r="G10" i="1"/>
  <c r="G28" i="1"/>
  <c r="G11" i="1"/>
  <c r="G12" i="1"/>
  <c r="G8" i="1" l="1"/>
</calcChain>
</file>

<file path=xl/sharedStrings.xml><?xml version="1.0" encoding="utf-8"?>
<sst xmlns="http://schemas.openxmlformats.org/spreadsheetml/2006/main" count="48" uniqueCount="41">
  <si>
    <t>42　　人　　口</t>
    <rPh sb="4" eb="5">
      <t>ジン</t>
    </rPh>
    <rPh sb="7" eb="8">
      <t>クチ</t>
    </rPh>
    <phoneticPr fontId="2"/>
  </si>
  <si>
    <t>人　　口　　43</t>
    <rPh sb="0" eb="1">
      <t>ヒト</t>
    </rPh>
    <rPh sb="3" eb="4">
      <t>クチ</t>
    </rPh>
    <phoneticPr fontId="2"/>
  </si>
  <si>
    <t>２８．本市に常住する１５歳以上就業・通学者の従業・通学地別内訳</t>
    <rPh sb="3" eb="4">
      <t>ホン</t>
    </rPh>
    <rPh sb="4" eb="5">
      <t>シ</t>
    </rPh>
    <rPh sb="6" eb="8">
      <t>ジョウジュウ</t>
    </rPh>
    <rPh sb="12" eb="13">
      <t>サイ</t>
    </rPh>
    <rPh sb="13" eb="15">
      <t>イジョウ</t>
    </rPh>
    <rPh sb="15" eb="17">
      <t>シュウギョウ</t>
    </rPh>
    <rPh sb="18" eb="21">
      <t>ツウガクシャ</t>
    </rPh>
    <rPh sb="22" eb="24">
      <t>ジュウギョウ</t>
    </rPh>
    <rPh sb="25" eb="27">
      <t>ツウガク</t>
    </rPh>
    <rPh sb="27" eb="28">
      <t>チ</t>
    </rPh>
    <rPh sb="28" eb="29">
      <t>ベツ</t>
    </rPh>
    <rPh sb="29" eb="31">
      <t>ウチワケ</t>
    </rPh>
    <phoneticPr fontId="3"/>
  </si>
  <si>
    <t>（平成22年10月1日）</t>
    <rPh sb="1" eb="3">
      <t>ヘイセイ</t>
    </rPh>
    <rPh sb="5" eb="6">
      <t>ネン</t>
    </rPh>
    <rPh sb="8" eb="9">
      <t>ツキ</t>
    </rPh>
    <rPh sb="10" eb="11">
      <t>ヒ</t>
    </rPh>
    <phoneticPr fontId="2"/>
  </si>
  <si>
    <t>仙台市</t>
    <rPh sb="0" eb="3">
      <t>センダイシ</t>
    </rPh>
    <phoneticPr fontId="2"/>
  </si>
  <si>
    <t>単位：人、％</t>
    <rPh sb="0" eb="2">
      <t>タンイ</t>
    </rPh>
    <rPh sb="3" eb="4">
      <t>ニン</t>
    </rPh>
    <phoneticPr fontId="6"/>
  </si>
  <si>
    <t>多賀城市</t>
    <rPh sb="0" eb="4">
      <t>タガジョウシ</t>
    </rPh>
    <phoneticPr fontId="2"/>
  </si>
  <si>
    <t>従業・通学先</t>
    <rPh sb="0" eb="2">
      <t>ジュウギョウ</t>
    </rPh>
    <rPh sb="3" eb="5">
      <t>ツウガク</t>
    </rPh>
    <rPh sb="5" eb="6">
      <t>サキ</t>
    </rPh>
    <phoneticPr fontId="3"/>
  </si>
  <si>
    <t>総数</t>
    <phoneticPr fontId="2"/>
  </si>
  <si>
    <t>就業者</t>
    <phoneticPr fontId="6"/>
  </si>
  <si>
    <t>通学者</t>
    <phoneticPr fontId="6"/>
  </si>
  <si>
    <t>利府町</t>
    <rPh sb="0" eb="3">
      <t>リフチョウ</t>
    </rPh>
    <phoneticPr fontId="2"/>
  </si>
  <si>
    <t>構成比</t>
    <rPh sb="0" eb="3">
      <t>コウセイヒ</t>
    </rPh>
    <phoneticPr fontId="2"/>
  </si>
  <si>
    <t>本市に常住する
就業・通学者（※）</t>
    <rPh sb="0" eb="1">
      <t>ホン</t>
    </rPh>
    <rPh sb="1" eb="2">
      <t>シ</t>
    </rPh>
    <rPh sb="3" eb="5">
      <t>ジョウジュウ</t>
    </rPh>
    <rPh sb="8" eb="10">
      <t>シュウギョウ</t>
    </rPh>
    <rPh sb="11" eb="13">
      <t>ツウガク</t>
    </rPh>
    <rPh sb="13" eb="14">
      <t>モノ</t>
    </rPh>
    <phoneticPr fontId="3"/>
  </si>
  <si>
    <t>その他の市町村</t>
    <rPh sb="2" eb="3">
      <t>タ</t>
    </rPh>
    <rPh sb="4" eb="7">
      <t>シチョウソン</t>
    </rPh>
    <phoneticPr fontId="2"/>
  </si>
  <si>
    <t>他県</t>
    <rPh sb="0" eb="2">
      <t>タケン</t>
    </rPh>
    <phoneticPr fontId="2"/>
  </si>
  <si>
    <t>市内で従業・通学</t>
    <rPh sb="0" eb="2">
      <t>シナイ</t>
    </rPh>
    <rPh sb="3" eb="5">
      <t>ジュウギョウ</t>
    </rPh>
    <rPh sb="6" eb="8">
      <t>ツウガク</t>
    </rPh>
    <phoneticPr fontId="3"/>
  </si>
  <si>
    <t>自宅</t>
    <rPh sb="0" eb="2">
      <t>ジタク</t>
    </rPh>
    <phoneticPr fontId="2"/>
  </si>
  <si>
    <t xml:space="preserve">- </t>
  </si>
  <si>
    <t>自宅外</t>
    <rPh sb="0" eb="3">
      <t>ジタクガイ</t>
    </rPh>
    <phoneticPr fontId="2"/>
  </si>
  <si>
    <t>他市区町村で
従業・通学（※）</t>
    <rPh sb="0" eb="1">
      <t>タ</t>
    </rPh>
    <rPh sb="1" eb="2">
      <t>シ</t>
    </rPh>
    <rPh sb="2" eb="3">
      <t>チク</t>
    </rPh>
    <rPh sb="3" eb="5">
      <t>チョウソン</t>
    </rPh>
    <rPh sb="7" eb="9">
      <t>ジュウギョウ</t>
    </rPh>
    <rPh sb="10" eb="12">
      <t>ツウガク</t>
    </rPh>
    <phoneticPr fontId="6"/>
  </si>
  <si>
    <t>県内</t>
    <rPh sb="0" eb="2">
      <t>ケンナイ</t>
    </rPh>
    <phoneticPr fontId="2"/>
  </si>
  <si>
    <t>青葉区</t>
    <rPh sb="0" eb="3">
      <t>アオバク</t>
    </rPh>
    <phoneticPr fontId="2"/>
  </si>
  <si>
    <t>宮城野区</t>
    <rPh sb="0" eb="3">
      <t>ミヤギノ</t>
    </rPh>
    <rPh sb="3" eb="4">
      <t>ク</t>
    </rPh>
    <phoneticPr fontId="2"/>
  </si>
  <si>
    <t>若林区</t>
    <rPh sb="0" eb="2">
      <t>ワカバヤシ</t>
    </rPh>
    <phoneticPr fontId="2"/>
  </si>
  <si>
    <t>太白区</t>
    <rPh sb="0" eb="2">
      <t>タイハク</t>
    </rPh>
    <rPh sb="2" eb="3">
      <t>ク</t>
    </rPh>
    <phoneticPr fontId="2"/>
  </si>
  <si>
    <t>泉区</t>
    <rPh sb="0" eb="2">
      <t>イズミク</t>
    </rPh>
    <phoneticPr fontId="2"/>
  </si>
  <si>
    <t>松島町</t>
    <rPh sb="0" eb="2">
      <t>マツシマ</t>
    </rPh>
    <rPh sb="2" eb="3">
      <t>チョウ</t>
    </rPh>
    <phoneticPr fontId="2"/>
  </si>
  <si>
    <t>七ヶ浜町</t>
    <rPh sb="0" eb="3">
      <t>シチガハマ</t>
    </rPh>
    <rPh sb="3" eb="4">
      <t>チョウ</t>
    </rPh>
    <phoneticPr fontId="2"/>
  </si>
  <si>
    <t>大崎市</t>
    <rPh sb="0" eb="3">
      <t>オオサキシ</t>
    </rPh>
    <phoneticPr fontId="2"/>
  </si>
  <si>
    <t>石巻市</t>
    <rPh sb="0" eb="3">
      <t>イシノマキシ</t>
    </rPh>
    <phoneticPr fontId="2"/>
  </si>
  <si>
    <t>名取市</t>
    <rPh sb="0" eb="3">
      <t>ナトリシ</t>
    </rPh>
    <phoneticPr fontId="2"/>
  </si>
  <si>
    <t>大和町</t>
    <rPh sb="0" eb="2">
      <t>タイワ</t>
    </rPh>
    <rPh sb="2" eb="3">
      <t>チョウ</t>
    </rPh>
    <phoneticPr fontId="2"/>
  </si>
  <si>
    <t>岩沼市</t>
    <rPh sb="0" eb="3">
      <t>イワヌマシ</t>
    </rPh>
    <phoneticPr fontId="2"/>
  </si>
  <si>
    <t>福島県</t>
    <rPh sb="0" eb="2">
      <t>フクシマ</t>
    </rPh>
    <rPh sb="2" eb="3">
      <t>ケン</t>
    </rPh>
    <phoneticPr fontId="2"/>
  </si>
  <si>
    <t>山形県</t>
    <rPh sb="0" eb="2">
      <t>ヤマガタ</t>
    </rPh>
    <rPh sb="2" eb="3">
      <t>ケン</t>
    </rPh>
    <phoneticPr fontId="2"/>
  </si>
  <si>
    <t>東京都</t>
    <rPh sb="0" eb="3">
      <t>トウキョウト</t>
    </rPh>
    <phoneticPr fontId="2"/>
  </si>
  <si>
    <t>岩手県</t>
    <rPh sb="0" eb="3">
      <t>イワテケン</t>
    </rPh>
    <phoneticPr fontId="2"/>
  </si>
  <si>
    <t>その他の県</t>
    <rPh sb="2" eb="3">
      <t>タ</t>
    </rPh>
    <rPh sb="4" eb="5">
      <t>ケン</t>
    </rPh>
    <phoneticPr fontId="2"/>
  </si>
  <si>
    <t>※従業地・通学地「不詳」を含みます。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3" eb="14">
      <t>フク</t>
    </rPh>
    <phoneticPr fontId="2"/>
  </si>
  <si>
    <t>国勢調査</t>
    <rPh sb="0" eb="4">
      <t>コクセイチョウサ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</si>
</sst>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8" formatCode="#,##0.0_);[Red]\(#,##0.0\)"/>
    <numFmt numFmtId="179" formatCode="0.0_);[Red]\(0.0\)"/>
    <numFmt numFmtId="181" formatCode="#,##0_ "/>
    <numFmt numFmtId="182" formatCode="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176" fontId="2" fillId="0" borderId="0" xfId="0" applyNumberFormat="1" applyFont="1" applyAlignment="1">
      <alignment horizontal="left" vertical="top"/>
    </xf>
    <xf numFmtId="176" fontId="2" fillId="0" borderId="0" xfId="0" applyNumberFormat="1" applyFont="1" applyAlignment="1">
      <alignment horizontal="right" vertical="top"/>
    </xf>
    <xf numFmtId="176" fontId="4" fillId="0" borderId="0" xfId="0" applyNumberFormat="1" applyFont="1" applyAlignment="1">
      <alignment horizontal="right" vertical="top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76" fontId="4" fillId="0" borderId="1" xfId="0" applyNumberFormat="1" applyFont="1" applyBorder="1" applyAlignment="1">
      <alignment horizontal="distributed" vertical="center" wrapText="1" justifyLastLine="1"/>
    </xf>
    <xf numFmtId="176" fontId="4" fillId="0" borderId="2" xfId="0" applyNumberFormat="1" applyFont="1" applyBorder="1" applyAlignment="1">
      <alignment horizontal="distributed" vertical="center" wrapText="1" justifyLastLine="1"/>
    </xf>
    <xf numFmtId="176" fontId="4" fillId="0" borderId="3" xfId="0" applyNumberFormat="1" applyFont="1" applyBorder="1" applyAlignment="1">
      <alignment horizontal="distributed" vertical="center" justifyLastLine="1"/>
    </xf>
    <xf numFmtId="176" fontId="4" fillId="0" borderId="2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4" xfId="0" applyNumberFormat="1" applyFont="1" applyBorder="1" applyAlignment="1">
      <alignment horizontal="distributed" vertical="center" wrapText="1" justifyLastLine="1"/>
    </xf>
    <xf numFmtId="176" fontId="4" fillId="0" borderId="5" xfId="0" applyNumberFormat="1" applyFont="1" applyBorder="1" applyAlignment="1">
      <alignment horizontal="distributed" vertical="center" wrapText="1" justifyLastLine="1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distributed" vertical="center" justifyLastLine="1"/>
    </xf>
    <xf numFmtId="176" fontId="4" fillId="0" borderId="8" xfId="0" applyNumberFormat="1" applyFont="1" applyBorder="1" applyAlignment="1">
      <alignment horizontal="distributed" vertical="center" justifyLastLine="1"/>
    </xf>
    <xf numFmtId="176" fontId="4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distributed" vertical="center" wrapText="1"/>
    </xf>
    <xf numFmtId="176" fontId="8" fillId="0" borderId="0" xfId="0" applyNumberFormat="1" applyFont="1" applyBorder="1" applyAlignment="1">
      <alignment horizontal="distributed" vertical="center"/>
    </xf>
    <xf numFmtId="176" fontId="8" fillId="0" borderId="9" xfId="0" applyNumberFormat="1" applyFont="1" applyBorder="1" applyAlignment="1">
      <alignment horizontal="distributed" vertical="center"/>
    </xf>
    <xf numFmtId="178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distributed" vertical="center"/>
    </xf>
    <xf numFmtId="176" fontId="4" fillId="0" borderId="9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49" fontId="7" fillId="0" borderId="0" xfId="0" quotePrefix="1" applyNumberFormat="1" applyFont="1" applyFill="1" applyBorder="1" applyAlignment="1">
      <alignment horizontal="right" vertical="center"/>
    </xf>
    <xf numFmtId="49" fontId="7" fillId="0" borderId="0" xfId="1" applyNumberFormat="1" applyFont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82" fontId="7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right" vertical="center"/>
    </xf>
    <xf numFmtId="178" fontId="7" fillId="0" borderId="4" xfId="0" applyNumberFormat="1" applyFont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49" fontId="7" fillId="0" borderId="4" xfId="0" quotePrefix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298450</xdr:colOff>
      <xdr:row>2</xdr:row>
      <xdr:rowOff>158750</xdr:rowOff>
    </xdr:from>
    <xdr:to>
      <xdr:col>18</xdr:col>
      <xdr:colOff>660400</xdr:colOff>
      <xdr:row>5</xdr:row>
      <xdr:rowOff>52071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890250" y="920750"/>
          <a:ext cx="1981200" cy="579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国勢調査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 （平成</a:t>
          </a:r>
          <a:r>
            <a:rPr lang="en-US" altLang="ja-JP" sz="1200" b="1" i="0" strike="noStrike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1200" b="1" i="0" strike="noStrike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月１日）</a:t>
          </a:r>
        </a:p>
      </xdr:txBody>
    </xdr:sp>
    <xdr:clientData/>
  </xdr:twoCellAnchor>
  <xdr:twoCellAnchor editAs="oneCell">
    <xdr:from>
      <xdr:col>11</xdr:col>
      <xdr:colOff>38100</xdr:colOff>
      <xdr:row>1</xdr:row>
      <xdr:rowOff>9525</xdr:rowOff>
    </xdr:from>
    <xdr:to>
      <xdr:col>18</xdr:col>
      <xdr:colOff>752475</xdr:colOff>
      <xdr:row>20</xdr:row>
      <xdr:rowOff>85725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390525"/>
          <a:ext cx="6381750" cy="436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47625</xdr:colOff>
      <xdr:row>21</xdr:row>
      <xdr:rowOff>190500</xdr:rowOff>
    </xdr:from>
    <xdr:to>
      <xdr:col>18</xdr:col>
      <xdr:colOff>781050</xdr:colOff>
      <xdr:row>42</xdr:row>
      <xdr:rowOff>85725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105400"/>
          <a:ext cx="6400800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T2" t="str">
            <v>市内で従業</v>
          </cell>
          <cell r="W2">
            <v>43.3</v>
          </cell>
        </row>
        <row r="3">
          <cell r="T3" t="str">
            <v>仙台市</v>
          </cell>
          <cell r="W3">
            <v>33.5</v>
          </cell>
        </row>
        <row r="4">
          <cell r="T4" t="str">
            <v>多賀城市</v>
          </cell>
          <cell r="W4">
            <v>9.1</v>
          </cell>
        </row>
        <row r="5">
          <cell r="T5" t="str">
            <v>利府町</v>
          </cell>
          <cell r="W5">
            <v>5</v>
          </cell>
        </row>
        <row r="6">
          <cell r="T6" t="str">
            <v>松島町</v>
          </cell>
          <cell r="W6">
            <v>1.5</v>
          </cell>
        </row>
        <row r="7">
          <cell r="T7" t="str">
            <v>七ヶ浜町</v>
          </cell>
          <cell r="W7">
            <v>1.1000000000000001</v>
          </cell>
        </row>
        <row r="8">
          <cell r="T8" t="str">
            <v>その他の市町村</v>
          </cell>
          <cell r="W8">
            <v>5.3</v>
          </cell>
        </row>
        <row r="9">
          <cell r="T9" t="str">
            <v>他県</v>
          </cell>
          <cell r="W9">
            <v>0.5</v>
          </cell>
        </row>
        <row r="10">
          <cell r="T10" t="str">
            <v>不詳</v>
          </cell>
          <cell r="W10">
            <v>0.7</v>
          </cell>
        </row>
        <row r="22">
          <cell r="T22" t="str">
            <v>市内で通学</v>
          </cell>
          <cell r="W22">
            <v>0.20300000000000001</v>
          </cell>
        </row>
        <row r="23">
          <cell r="T23" t="str">
            <v>仙台市</v>
          </cell>
          <cell r="W23">
            <v>0.48</v>
          </cell>
        </row>
        <row r="24">
          <cell r="T24" t="str">
            <v>多賀城市</v>
          </cell>
          <cell r="W24">
            <v>0.14299999999999999</v>
          </cell>
        </row>
        <row r="25">
          <cell r="T25" t="str">
            <v>利府町</v>
          </cell>
          <cell r="W25">
            <v>4.2000000000000003E-2</v>
          </cell>
        </row>
        <row r="26">
          <cell r="T26" t="str">
            <v>松島町</v>
          </cell>
          <cell r="W26">
            <v>3.3000000000000002E-2</v>
          </cell>
        </row>
        <row r="27">
          <cell r="T27" t="str">
            <v>大崎市</v>
          </cell>
          <cell r="W27">
            <v>2.1999999999999999E-2</v>
          </cell>
        </row>
        <row r="28">
          <cell r="T28" t="str">
            <v>その他の市町村</v>
          </cell>
          <cell r="W28">
            <v>5.8999999999999997E-2</v>
          </cell>
        </row>
        <row r="29">
          <cell r="T29" t="str">
            <v>他県</v>
          </cell>
          <cell r="W29">
            <v>0.01</v>
          </cell>
        </row>
        <row r="30">
          <cell r="T30" t="str">
            <v>不詳</v>
          </cell>
          <cell r="W30">
            <v>8.0000000000000002E-3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S54"/>
  <sheetViews>
    <sheetView tabSelected="1" view="pageBreakPreview" zoomScaleNormal="100" zoomScaleSheetLayoutView="100" workbookViewId="0">
      <selection activeCell="A5" sqref="A5:E6"/>
    </sheetView>
  </sheetViews>
  <sheetFormatPr defaultRowHeight="20.25" customHeight="1"/>
  <cols>
    <col min="1" max="4" width="1.625" style="4" customWidth="1"/>
    <col min="5" max="5" width="18.625" style="4" customWidth="1"/>
    <col min="6" max="6" width="10.625" style="4" customWidth="1"/>
    <col min="7" max="7" width="9.625" style="4" customWidth="1"/>
    <col min="8" max="8" width="10.625" style="4" customWidth="1"/>
    <col min="9" max="9" width="9.625" style="4" customWidth="1"/>
    <col min="10" max="10" width="10.625" style="4" customWidth="1"/>
    <col min="11" max="11" width="9.625" style="4" customWidth="1"/>
    <col min="12" max="19" width="10.625" style="4" customWidth="1"/>
    <col min="20" max="16384" width="9" style="4"/>
  </cols>
  <sheetData>
    <row r="1" spans="1:19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3"/>
      <c r="N1" s="2"/>
      <c r="O1" s="2"/>
      <c r="P1" s="2"/>
      <c r="Q1" s="2"/>
      <c r="R1" s="2"/>
      <c r="S1" s="2"/>
    </row>
    <row r="2" spans="1:19" ht="30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9" ht="20.100000000000001" customHeight="1">
      <c r="E3" s="6"/>
      <c r="F3" s="6"/>
      <c r="G3" s="6"/>
      <c r="H3" s="6"/>
      <c r="I3" s="6"/>
      <c r="J3" s="6"/>
      <c r="K3" s="7" t="s">
        <v>3</v>
      </c>
      <c r="L3" s="6"/>
    </row>
    <row r="4" spans="1:19" ht="15" customHeight="1" thickBot="1">
      <c r="E4" s="8"/>
      <c r="F4" s="8"/>
      <c r="G4" s="8"/>
      <c r="H4" s="8"/>
      <c r="I4" s="8"/>
      <c r="J4" s="8"/>
      <c r="K4" s="9" t="s">
        <v>5</v>
      </c>
      <c r="L4" s="9"/>
    </row>
    <row r="5" spans="1:19" ht="20.100000000000001" customHeight="1">
      <c r="A5" s="10" t="s">
        <v>7</v>
      </c>
      <c r="B5" s="10"/>
      <c r="C5" s="10"/>
      <c r="D5" s="10"/>
      <c r="E5" s="11"/>
      <c r="F5" s="12" t="s">
        <v>8</v>
      </c>
      <c r="G5" s="13"/>
      <c r="H5" s="12" t="s">
        <v>9</v>
      </c>
      <c r="I5" s="13"/>
      <c r="J5" s="12" t="s">
        <v>10</v>
      </c>
      <c r="K5" s="14"/>
      <c r="L5" s="8"/>
    </row>
    <row r="6" spans="1:19" ht="20.100000000000001" customHeight="1">
      <c r="A6" s="15"/>
      <c r="B6" s="15"/>
      <c r="C6" s="15"/>
      <c r="D6" s="15"/>
      <c r="E6" s="16"/>
      <c r="F6" s="17"/>
      <c r="G6" s="18" t="s">
        <v>12</v>
      </c>
      <c r="H6" s="17"/>
      <c r="I6" s="18" t="s">
        <v>12</v>
      </c>
      <c r="J6" s="17"/>
      <c r="K6" s="19" t="s">
        <v>12</v>
      </c>
      <c r="L6" s="8"/>
    </row>
    <row r="7" spans="1:19" ht="8.1" customHeight="1">
      <c r="E7" s="20"/>
      <c r="F7" s="21"/>
      <c r="G7" s="22"/>
      <c r="H7" s="22"/>
      <c r="I7" s="22"/>
      <c r="J7" s="22"/>
      <c r="K7" s="22"/>
      <c r="L7" s="22"/>
    </row>
    <row r="8" spans="1:19" ht="30" customHeight="1">
      <c r="A8" s="23" t="s">
        <v>13</v>
      </c>
      <c r="B8" s="24"/>
      <c r="C8" s="24"/>
      <c r="D8" s="24"/>
      <c r="E8" s="25"/>
      <c r="F8" s="21">
        <f>H8+J8</f>
        <v>27858</v>
      </c>
      <c r="G8" s="26">
        <f>G10+G14</f>
        <v>100</v>
      </c>
      <c r="H8" s="22">
        <f>H10+H14</f>
        <v>24993</v>
      </c>
      <c r="I8" s="26">
        <f>I10+I14</f>
        <v>100</v>
      </c>
      <c r="J8" s="22">
        <f>J10+J14</f>
        <v>2865</v>
      </c>
      <c r="K8" s="26">
        <f>K10+K14</f>
        <v>100</v>
      </c>
      <c r="L8" s="27"/>
    </row>
    <row r="9" spans="1:19" ht="8.1" customHeight="1">
      <c r="E9" s="28"/>
      <c r="F9" s="21"/>
      <c r="G9" s="26"/>
      <c r="H9" s="22"/>
      <c r="I9" s="26"/>
      <c r="J9" s="22"/>
      <c r="K9" s="27"/>
      <c r="L9" s="27"/>
    </row>
    <row r="10" spans="1:19" ht="20.100000000000001" customHeight="1">
      <c r="B10" s="29" t="s">
        <v>16</v>
      </c>
      <c r="E10" s="20"/>
      <c r="F10" s="21">
        <f>H10+J10</f>
        <v>11403</v>
      </c>
      <c r="G10" s="26">
        <f>(F10/$F$8)*100</f>
        <v>40.932586689640324</v>
      </c>
      <c r="H10" s="22">
        <f>SUM(H11,H12)</f>
        <v>10822</v>
      </c>
      <c r="I10" s="26">
        <f>(H10/$H$8)*100</f>
        <v>43.300124034729727</v>
      </c>
      <c r="J10" s="22">
        <f>SUM(J11,J12)</f>
        <v>581</v>
      </c>
      <c r="K10" s="27">
        <f>(J10/$J$8)*100</f>
        <v>20.279232111692842</v>
      </c>
      <c r="L10" s="27"/>
    </row>
    <row r="11" spans="1:19" ht="20.100000000000001" customHeight="1">
      <c r="D11" s="31" t="s">
        <v>17</v>
      </c>
      <c r="E11" s="20"/>
      <c r="F11" s="21">
        <f>H11</f>
        <v>2424</v>
      </c>
      <c r="G11" s="26">
        <f t="shared" ref="G11:G40" si="0">(F11/$F$8)*100</f>
        <v>8.7012707301313803</v>
      </c>
      <c r="H11" s="22">
        <v>2424</v>
      </c>
      <c r="I11" s="26">
        <f t="shared" ref="I11:I40" si="1">(H11/$H$8)*100</f>
        <v>9.6987156403793051</v>
      </c>
      <c r="J11" s="32" t="s">
        <v>18</v>
      </c>
      <c r="K11" s="32" t="s">
        <v>18</v>
      </c>
      <c r="L11" s="33"/>
    </row>
    <row r="12" spans="1:19" ht="20.100000000000001" customHeight="1">
      <c r="D12" s="31" t="s">
        <v>19</v>
      </c>
      <c r="E12" s="20"/>
      <c r="F12" s="21">
        <f>SUM(H12,J12)</f>
        <v>8979</v>
      </c>
      <c r="G12" s="26">
        <f t="shared" si="0"/>
        <v>32.23131595950894</v>
      </c>
      <c r="H12" s="22">
        <v>8398</v>
      </c>
      <c r="I12" s="26">
        <f t="shared" si="1"/>
        <v>33.601408394350415</v>
      </c>
      <c r="J12" s="22">
        <v>581</v>
      </c>
      <c r="K12" s="34">
        <f>(J12/$J$8)*100</f>
        <v>20.279232111692842</v>
      </c>
      <c r="L12" s="27"/>
    </row>
    <row r="13" spans="1:19" ht="8.1" customHeight="1">
      <c r="E13" s="20"/>
      <c r="F13" s="21"/>
      <c r="G13" s="26"/>
      <c r="H13" s="22"/>
      <c r="I13" s="26"/>
      <c r="J13" s="22"/>
      <c r="K13" s="34"/>
      <c r="L13" s="27"/>
    </row>
    <row r="14" spans="1:19" ht="30" customHeight="1">
      <c r="B14" s="35" t="s">
        <v>20</v>
      </c>
      <c r="C14" s="35"/>
      <c r="D14" s="35"/>
      <c r="E14" s="36"/>
      <c r="F14" s="21">
        <f>H14+J14</f>
        <v>16455</v>
      </c>
      <c r="G14" s="26">
        <f t="shared" si="0"/>
        <v>59.067413310359683</v>
      </c>
      <c r="H14" s="22">
        <v>14171</v>
      </c>
      <c r="I14" s="26">
        <f t="shared" si="1"/>
        <v>56.699875965270273</v>
      </c>
      <c r="J14" s="22">
        <v>2284</v>
      </c>
      <c r="K14" s="34">
        <f>(J14/$J$8)*100</f>
        <v>79.720767888307151</v>
      </c>
      <c r="L14" s="27"/>
    </row>
    <row r="15" spans="1:19" ht="8.1" customHeight="1">
      <c r="E15" s="29"/>
      <c r="F15" s="21"/>
      <c r="G15" s="26"/>
      <c r="H15" s="22"/>
      <c r="I15" s="26"/>
      <c r="J15" s="22"/>
      <c r="K15" s="34"/>
      <c r="L15" s="27"/>
    </row>
    <row r="16" spans="1:19" ht="20.100000000000001" customHeight="1">
      <c r="C16" s="29" t="s">
        <v>21</v>
      </c>
      <c r="E16" s="20"/>
      <c r="F16" s="21">
        <f t="shared" ref="F16:F26" si="2">H16+J16</f>
        <v>16096</v>
      </c>
      <c r="G16" s="26">
        <f t="shared" si="0"/>
        <v>57.778735013281647</v>
      </c>
      <c r="H16" s="22">
        <v>13865</v>
      </c>
      <c r="I16" s="26">
        <f t="shared" si="1"/>
        <v>55.475533149281794</v>
      </c>
      <c r="J16" s="22">
        <v>2231</v>
      </c>
      <c r="K16" s="34">
        <f>(J16/$J$8)*100</f>
        <v>77.870855148342059</v>
      </c>
      <c r="L16" s="27"/>
    </row>
    <row r="17" spans="4:12" ht="8.1" customHeight="1">
      <c r="E17" s="29"/>
      <c r="F17" s="21"/>
      <c r="G17" s="26"/>
      <c r="H17" s="22"/>
      <c r="I17" s="26"/>
      <c r="J17" s="22"/>
      <c r="K17" s="34"/>
      <c r="L17" s="27"/>
    </row>
    <row r="18" spans="4:12" ht="20.100000000000001" customHeight="1">
      <c r="D18" s="31" t="s">
        <v>4</v>
      </c>
      <c r="E18" s="20"/>
      <c r="F18" s="21">
        <f t="shared" si="2"/>
        <v>9756</v>
      </c>
      <c r="G18" s="26">
        <f t="shared" si="0"/>
        <v>35.02046090889511</v>
      </c>
      <c r="H18" s="37">
        <f>SUM(H19:H23)</f>
        <v>8382</v>
      </c>
      <c r="I18" s="26">
        <f t="shared" si="1"/>
        <v>33.537390469331413</v>
      </c>
      <c r="J18" s="37">
        <f>SUM(J19:J23)</f>
        <v>1374</v>
      </c>
      <c r="K18" s="34">
        <f>(J18/$J$8)*100</f>
        <v>47.958115183246072</v>
      </c>
      <c r="L18" s="27"/>
    </row>
    <row r="19" spans="4:12" ht="20.100000000000001" customHeight="1">
      <c r="E19" s="29" t="s">
        <v>22</v>
      </c>
      <c r="F19" s="21">
        <f t="shared" si="2"/>
        <v>3444</v>
      </c>
      <c r="G19" s="26">
        <f t="shared" si="0"/>
        <v>12.362696532414388</v>
      </c>
      <c r="H19" s="37">
        <v>2726</v>
      </c>
      <c r="I19" s="26">
        <f t="shared" si="1"/>
        <v>10.907053975113032</v>
      </c>
      <c r="J19" s="37">
        <v>718</v>
      </c>
      <c r="K19" s="34">
        <f t="shared" ref="K19:K39" si="3">(J19/$J$8)*100</f>
        <v>25.061082024432814</v>
      </c>
      <c r="L19" s="27"/>
    </row>
    <row r="20" spans="4:12" ht="20.100000000000001" customHeight="1">
      <c r="E20" s="29" t="s">
        <v>23</v>
      </c>
      <c r="F20" s="21">
        <f t="shared" si="2"/>
        <v>3904</v>
      </c>
      <c r="G20" s="26">
        <f t="shared" si="0"/>
        <v>14.013927776581234</v>
      </c>
      <c r="H20" s="37">
        <v>3584</v>
      </c>
      <c r="I20" s="26">
        <f t="shared" si="1"/>
        <v>14.340015204257192</v>
      </c>
      <c r="J20" s="37">
        <v>320</v>
      </c>
      <c r="K20" s="34">
        <f t="shared" si="3"/>
        <v>11.169284467713787</v>
      </c>
      <c r="L20" s="27"/>
    </row>
    <row r="21" spans="4:12" ht="20.100000000000001" customHeight="1">
      <c r="E21" s="29" t="s">
        <v>24</v>
      </c>
      <c r="F21" s="21">
        <f t="shared" si="2"/>
        <v>1193</v>
      </c>
      <c r="G21" s="26">
        <f t="shared" si="0"/>
        <v>4.2824323354153204</v>
      </c>
      <c r="H21" s="37">
        <v>1101</v>
      </c>
      <c r="I21" s="26">
        <f t="shared" si="1"/>
        <v>4.4052334653703031</v>
      </c>
      <c r="J21" s="37">
        <v>92</v>
      </c>
      <c r="K21" s="34">
        <f t="shared" si="3"/>
        <v>3.2111692844677138</v>
      </c>
      <c r="L21" s="27"/>
    </row>
    <row r="22" spans="4:12" ht="20.100000000000001" customHeight="1">
      <c r="E22" s="29" t="s">
        <v>25</v>
      </c>
      <c r="F22" s="21">
        <f t="shared" si="2"/>
        <v>352</v>
      </c>
      <c r="G22" s="26">
        <f t="shared" si="0"/>
        <v>1.2635508651015865</v>
      </c>
      <c r="H22" s="37">
        <v>297</v>
      </c>
      <c r="I22" s="26">
        <f t="shared" si="1"/>
        <v>1.1883327331652862</v>
      </c>
      <c r="J22" s="37">
        <v>55</v>
      </c>
      <c r="K22" s="34">
        <f t="shared" si="3"/>
        <v>1.9197207678883073</v>
      </c>
      <c r="L22" s="27"/>
    </row>
    <row r="23" spans="4:12" ht="20.100000000000001" customHeight="1">
      <c r="E23" s="29" t="s">
        <v>26</v>
      </c>
      <c r="F23" s="21">
        <f t="shared" si="2"/>
        <v>863</v>
      </c>
      <c r="G23" s="26">
        <f t="shared" si="0"/>
        <v>3.0978533993825828</v>
      </c>
      <c r="H23" s="37">
        <v>674</v>
      </c>
      <c r="I23" s="26">
        <f t="shared" si="1"/>
        <v>2.6967550914255991</v>
      </c>
      <c r="J23" s="37">
        <v>189</v>
      </c>
      <c r="K23" s="34">
        <f t="shared" si="3"/>
        <v>6.5968586387434556</v>
      </c>
      <c r="L23" s="27"/>
    </row>
    <row r="24" spans="4:12" ht="20.100000000000001" customHeight="1">
      <c r="D24" s="31" t="s">
        <v>6</v>
      </c>
      <c r="E24" s="20"/>
      <c r="F24" s="21">
        <f t="shared" si="2"/>
        <v>2678</v>
      </c>
      <c r="G24" s="26">
        <f t="shared" si="0"/>
        <v>9.6130375475626391</v>
      </c>
      <c r="H24" s="37">
        <v>2269</v>
      </c>
      <c r="I24" s="26">
        <f t="shared" si="1"/>
        <v>9.0785419917576924</v>
      </c>
      <c r="J24" s="37">
        <v>409</v>
      </c>
      <c r="K24" s="34">
        <f t="shared" si="3"/>
        <v>14.275741710296685</v>
      </c>
      <c r="L24" s="27"/>
    </row>
    <row r="25" spans="4:12" ht="20.100000000000001" customHeight="1">
      <c r="D25" s="31" t="s">
        <v>11</v>
      </c>
      <c r="E25" s="20"/>
      <c r="F25" s="21">
        <f t="shared" si="2"/>
        <v>1372</v>
      </c>
      <c r="G25" s="26">
        <f t="shared" si="0"/>
        <v>4.9249766673845929</v>
      </c>
      <c r="H25" s="37">
        <v>1250</v>
      </c>
      <c r="I25" s="26">
        <f t="shared" si="1"/>
        <v>5.0014003921097911</v>
      </c>
      <c r="J25" s="38">
        <v>122</v>
      </c>
      <c r="K25" s="34">
        <v>4.2</v>
      </c>
      <c r="L25" s="27"/>
    </row>
    <row r="26" spans="4:12" ht="20.100000000000001" customHeight="1">
      <c r="D26" s="31" t="s">
        <v>27</v>
      </c>
      <c r="E26" s="20"/>
      <c r="F26" s="21">
        <f t="shared" si="2"/>
        <v>459</v>
      </c>
      <c r="G26" s="26">
        <f t="shared" si="0"/>
        <v>1.6476416110273531</v>
      </c>
      <c r="H26" s="37">
        <v>364</v>
      </c>
      <c r="I26" s="26">
        <f t="shared" si="1"/>
        <v>1.456407794182371</v>
      </c>
      <c r="J26" s="37">
        <v>95</v>
      </c>
      <c r="K26" s="34">
        <f t="shared" si="3"/>
        <v>3.3158813263525309</v>
      </c>
      <c r="L26" s="27"/>
    </row>
    <row r="27" spans="4:12" ht="20.100000000000001" customHeight="1">
      <c r="D27" s="31" t="s">
        <v>28</v>
      </c>
      <c r="E27" s="20"/>
      <c r="F27" s="39">
        <f>H27</f>
        <v>281</v>
      </c>
      <c r="G27" s="26">
        <f t="shared" si="0"/>
        <v>1.0086869121975734</v>
      </c>
      <c r="H27" s="37">
        <v>281</v>
      </c>
      <c r="I27" s="26">
        <f t="shared" si="1"/>
        <v>1.124314808146281</v>
      </c>
      <c r="J27" s="32" t="s">
        <v>18</v>
      </c>
      <c r="K27" s="32" t="s">
        <v>18</v>
      </c>
      <c r="L27" s="27"/>
    </row>
    <row r="28" spans="4:12" ht="20.100000000000001" customHeight="1">
      <c r="D28" s="31" t="s">
        <v>30</v>
      </c>
      <c r="E28" s="20"/>
      <c r="F28" s="39">
        <f t="shared" ref="F28:F33" si="4">H28+J28</f>
        <v>274</v>
      </c>
      <c r="G28" s="26">
        <f t="shared" si="0"/>
        <v>0.98355948022112138</v>
      </c>
      <c r="H28" s="37">
        <v>215</v>
      </c>
      <c r="I28" s="26">
        <f t="shared" si="1"/>
        <v>0.86024086744288397</v>
      </c>
      <c r="J28" s="38">
        <v>59</v>
      </c>
      <c r="K28" s="34">
        <f t="shared" si="3"/>
        <v>2.0593368237347294</v>
      </c>
      <c r="L28" s="27"/>
    </row>
    <row r="29" spans="4:12" ht="20.100000000000001" customHeight="1">
      <c r="D29" s="31" t="s">
        <v>31</v>
      </c>
      <c r="E29" s="20"/>
      <c r="F29" s="39">
        <f t="shared" si="4"/>
        <v>204</v>
      </c>
      <c r="G29" s="26">
        <f t="shared" si="0"/>
        <v>0.73228516045660141</v>
      </c>
      <c r="H29" s="37">
        <v>152</v>
      </c>
      <c r="I29" s="26">
        <f t="shared" si="1"/>
        <v>0.60817028768055059</v>
      </c>
      <c r="J29" s="37">
        <v>52</v>
      </c>
      <c r="K29" s="34">
        <f t="shared" si="3"/>
        <v>1.8150087260034906</v>
      </c>
      <c r="L29" s="27"/>
    </row>
    <row r="30" spans="4:12" ht="20.100000000000001" customHeight="1">
      <c r="D30" s="31" t="s">
        <v>32</v>
      </c>
      <c r="E30" s="20"/>
      <c r="F30" s="39">
        <f t="shared" si="4"/>
        <v>198</v>
      </c>
      <c r="G30" s="26">
        <f t="shared" si="0"/>
        <v>0.71074736161964247</v>
      </c>
      <c r="H30" s="37">
        <v>185</v>
      </c>
      <c r="I30" s="26">
        <f t="shared" si="1"/>
        <v>0.74020725803224907</v>
      </c>
      <c r="J30" s="37">
        <v>13</v>
      </c>
      <c r="K30" s="34">
        <f t="shared" si="3"/>
        <v>0.45375218150087265</v>
      </c>
      <c r="L30" s="27"/>
    </row>
    <row r="31" spans="4:12" ht="20.100000000000001" customHeight="1">
      <c r="D31" s="31" t="s">
        <v>29</v>
      </c>
      <c r="E31" s="20"/>
      <c r="F31" s="39">
        <f t="shared" si="4"/>
        <v>168</v>
      </c>
      <c r="G31" s="26">
        <f t="shared" si="0"/>
        <v>0.6030583674348482</v>
      </c>
      <c r="H31" s="37">
        <v>105</v>
      </c>
      <c r="I31" s="26">
        <f t="shared" si="1"/>
        <v>0.42011763293722237</v>
      </c>
      <c r="J31" s="37">
        <v>63</v>
      </c>
      <c r="K31" s="34">
        <f t="shared" si="3"/>
        <v>2.1989528795811517</v>
      </c>
      <c r="L31" s="27"/>
    </row>
    <row r="32" spans="4:12" ht="20.100000000000001" customHeight="1">
      <c r="D32" s="31" t="s">
        <v>33</v>
      </c>
      <c r="E32" s="20"/>
      <c r="F32" s="39">
        <f t="shared" si="4"/>
        <v>129</v>
      </c>
      <c r="G32" s="26">
        <f t="shared" si="0"/>
        <v>0.46306267499461551</v>
      </c>
      <c r="H32" s="37">
        <v>122</v>
      </c>
      <c r="I32" s="26">
        <f t="shared" si="1"/>
        <v>0.48813667826991564</v>
      </c>
      <c r="J32" s="37">
        <v>7</v>
      </c>
      <c r="K32" s="34">
        <f t="shared" si="3"/>
        <v>0.24432809773123912</v>
      </c>
      <c r="L32" s="27"/>
    </row>
    <row r="33" spans="1:12" ht="20.100000000000001" customHeight="1">
      <c r="D33" s="31" t="s">
        <v>14</v>
      </c>
      <c r="E33" s="20"/>
      <c r="F33" s="39">
        <f t="shared" si="4"/>
        <v>577</v>
      </c>
      <c r="G33" s="26">
        <f t="shared" si="0"/>
        <v>2.0712183214875437</v>
      </c>
      <c r="H33" s="37">
        <f>H16-SUM(H19:H32)</f>
        <v>540</v>
      </c>
      <c r="I33" s="26">
        <f t="shared" si="1"/>
        <v>2.1606049693914295</v>
      </c>
      <c r="J33" s="37">
        <f>J16-SUM(J19:J32)</f>
        <v>37</v>
      </c>
      <c r="K33" s="34">
        <f t="shared" si="3"/>
        <v>1.2914485165794065</v>
      </c>
      <c r="L33" s="27"/>
    </row>
    <row r="34" spans="1:12" ht="9.9499999999999993" customHeight="1">
      <c r="F34" s="40"/>
      <c r="G34" s="26"/>
      <c r="H34" s="41"/>
      <c r="I34" s="26"/>
      <c r="J34" s="41"/>
      <c r="K34" s="41"/>
      <c r="L34" s="27"/>
    </row>
    <row r="35" spans="1:12" ht="20.100000000000001" customHeight="1">
      <c r="C35" s="29" t="s">
        <v>15</v>
      </c>
      <c r="F35" s="39">
        <f>H35+J35</f>
        <v>148</v>
      </c>
      <c r="G35" s="26">
        <f t="shared" si="0"/>
        <v>0.53126570464498524</v>
      </c>
      <c r="H35" s="37">
        <v>118</v>
      </c>
      <c r="I35" s="26">
        <f t="shared" si="1"/>
        <v>0.47213219701516429</v>
      </c>
      <c r="J35" s="37">
        <v>30</v>
      </c>
      <c r="K35" s="34">
        <f t="shared" si="3"/>
        <v>1.0471204188481675</v>
      </c>
      <c r="L35" s="27"/>
    </row>
    <row r="36" spans="1:12" ht="20.100000000000001" customHeight="1">
      <c r="C36" s="8"/>
      <c r="D36" s="31" t="s">
        <v>34</v>
      </c>
      <c r="E36" s="20"/>
      <c r="F36" s="39">
        <f>H36+J36</f>
        <v>43</v>
      </c>
      <c r="G36" s="26">
        <f t="shared" si="0"/>
        <v>0.15435422499820517</v>
      </c>
      <c r="H36" s="37">
        <v>38</v>
      </c>
      <c r="I36" s="26">
        <f t="shared" si="1"/>
        <v>0.15204257192013765</v>
      </c>
      <c r="J36" s="42">
        <v>5</v>
      </c>
      <c r="K36" s="27">
        <f t="shared" si="3"/>
        <v>0.17452006980802792</v>
      </c>
      <c r="L36" s="27"/>
    </row>
    <row r="37" spans="1:12" ht="20.100000000000001" customHeight="1">
      <c r="C37" s="8"/>
      <c r="D37" s="31" t="s">
        <v>35</v>
      </c>
      <c r="E37" s="20"/>
      <c r="F37" s="39">
        <f>H37+J37</f>
        <v>37</v>
      </c>
      <c r="G37" s="26">
        <f t="shared" si="0"/>
        <v>0.13281642616124631</v>
      </c>
      <c r="H37" s="37">
        <v>19</v>
      </c>
      <c r="I37" s="26">
        <f t="shared" si="1"/>
        <v>7.6021285960068824E-2</v>
      </c>
      <c r="J37" s="42">
        <v>18</v>
      </c>
      <c r="K37" s="27">
        <f t="shared" si="3"/>
        <v>0.62827225130890052</v>
      </c>
      <c r="L37" s="27"/>
    </row>
    <row r="38" spans="1:12" ht="20.100000000000001" customHeight="1">
      <c r="C38" s="8"/>
      <c r="D38" s="31" t="s">
        <v>36</v>
      </c>
      <c r="E38" s="20"/>
      <c r="F38" s="39">
        <f>H38+J38</f>
        <v>20</v>
      </c>
      <c r="G38" s="26">
        <f t="shared" si="0"/>
        <v>7.1792662789862877E-2</v>
      </c>
      <c r="H38" s="37">
        <v>18</v>
      </c>
      <c r="I38" s="26">
        <f t="shared" si="1"/>
        <v>7.2020165646380988E-2</v>
      </c>
      <c r="J38" s="42">
        <v>2</v>
      </c>
      <c r="K38" s="27">
        <f t="shared" si="3"/>
        <v>6.9808027923211169E-2</v>
      </c>
      <c r="L38" s="27"/>
    </row>
    <row r="39" spans="1:12" ht="20.100000000000001" customHeight="1">
      <c r="C39" s="8"/>
      <c r="D39" s="31" t="s">
        <v>37</v>
      </c>
      <c r="E39" s="20"/>
      <c r="F39" s="39">
        <f>H39+J39</f>
        <v>15</v>
      </c>
      <c r="G39" s="26">
        <f t="shared" si="0"/>
        <v>5.3844497092397157E-2</v>
      </c>
      <c r="H39" s="37">
        <v>10</v>
      </c>
      <c r="I39" s="26">
        <f t="shared" si="1"/>
        <v>4.001120313687833E-2</v>
      </c>
      <c r="J39" s="37">
        <v>5</v>
      </c>
      <c r="K39" s="27">
        <f t="shared" si="3"/>
        <v>0.17452006980802792</v>
      </c>
      <c r="L39" s="33"/>
    </row>
    <row r="40" spans="1:12" ht="20.100000000000001" customHeight="1">
      <c r="A40" s="43"/>
      <c r="B40" s="43"/>
      <c r="C40" s="43"/>
      <c r="D40" s="44" t="s">
        <v>38</v>
      </c>
      <c r="E40" s="45"/>
      <c r="F40" s="46">
        <f>H40</f>
        <v>33</v>
      </c>
      <c r="G40" s="47">
        <f t="shared" si="0"/>
        <v>0.11845789360327373</v>
      </c>
      <c r="H40" s="48">
        <f>H35-SUM(H36:H39)</f>
        <v>33</v>
      </c>
      <c r="I40" s="47">
        <f t="shared" si="1"/>
        <v>0.13203697035169848</v>
      </c>
      <c r="J40" s="49" t="s">
        <v>18</v>
      </c>
      <c r="K40" s="49" t="s">
        <v>18</v>
      </c>
      <c r="L40" s="33"/>
    </row>
    <row r="41" spans="1:12" ht="20.100000000000001" customHeight="1">
      <c r="A41" s="30" t="s">
        <v>39</v>
      </c>
      <c r="K41" s="50" t="s">
        <v>40</v>
      </c>
      <c r="L41" s="33"/>
    </row>
    <row r="42" spans="1:12" ht="20.100000000000001" customHeight="1">
      <c r="A42" s="30"/>
      <c r="L42" s="51"/>
    </row>
    <row r="43" spans="1:12" ht="20.100000000000001" customHeight="1">
      <c r="C43" s="30"/>
    </row>
    <row r="54" spans="5:12" ht="20.25" customHeight="1">
      <c r="E54" s="8"/>
      <c r="F54" s="8"/>
      <c r="G54" s="8"/>
      <c r="H54" s="8"/>
      <c r="I54" s="8"/>
      <c r="J54" s="8"/>
      <c r="K54" s="8"/>
      <c r="L54" s="8"/>
    </row>
  </sheetData>
  <mergeCells count="9">
    <mergeCell ref="A8:E8"/>
    <mergeCell ref="B14:E14"/>
    <mergeCell ref="A1:K1"/>
    <mergeCell ref="L1:S1"/>
    <mergeCell ref="A2:K2"/>
    <mergeCell ref="A5:E6"/>
    <mergeCell ref="F5:G5"/>
    <mergeCell ref="H5:I5"/>
    <mergeCell ref="J5:K5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28.人口 </vt:lpstr>
      <vt:lpstr>'28.人口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2017-03-23T06:28:38Z</dcterms:created>
  <dcterms:modified xsi:type="dcterms:W3CDTF">2017-03-23T06:29:58Z</dcterms:modified>
</cp:coreProperties>
</file>