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27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'27.人口'!$A$1:$S$42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I41" i="1" s="1"/>
  <c r="F41" i="1"/>
  <c r="K40" i="1"/>
  <c r="I40" i="1"/>
  <c r="F40" i="1"/>
  <c r="I39" i="1"/>
  <c r="F39" i="1"/>
  <c r="G39" i="1" s="1"/>
  <c r="I38" i="1"/>
  <c r="F38" i="1"/>
  <c r="I37" i="1"/>
  <c r="F37" i="1"/>
  <c r="G37" i="1" s="1"/>
  <c r="I36" i="1"/>
  <c r="F36" i="1"/>
  <c r="K35" i="1"/>
  <c r="I35" i="1"/>
  <c r="F35" i="1"/>
  <c r="J33" i="1"/>
  <c r="K33" i="1" s="1"/>
  <c r="H33" i="1"/>
  <c r="F33" i="1" s="1"/>
  <c r="G33" i="1" s="1"/>
  <c r="K32" i="1"/>
  <c r="F32" i="1"/>
  <c r="G32" i="1" s="1"/>
  <c r="K31" i="1"/>
  <c r="F31" i="1"/>
  <c r="G31" i="1" s="1"/>
  <c r="K30" i="1"/>
  <c r="F30" i="1"/>
  <c r="K29" i="1"/>
  <c r="F29" i="1"/>
  <c r="G29" i="1" s="1"/>
  <c r="K28" i="1"/>
  <c r="F28" i="1"/>
  <c r="G28" i="1" s="1"/>
  <c r="K27" i="1"/>
  <c r="I27" i="1"/>
  <c r="F27" i="1"/>
  <c r="K26" i="1"/>
  <c r="I26" i="1"/>
  <c r="F26" i="1"/>
  <c r="K25" i="1"/>
  <c r="I25" i="1"/>
  <c r="F25" i="1"/>
  <c r="K24" i="1"/>
  <c r="I24" i="1"/>
  <c r="F24" i="1"/>
  <c r="G24" i="1" s="1"/>
  <c r="K23" i="1"/>
  <c r="I23" i="1"/>
  <c r="F23" i="1"/>
  <c r="G23" i="1" s="1"/>
  <c r="K22" i="1"/>
  <c r="I22" i="1"/>
  <c r="F22" i="1"/>
  <c r="K21" i="1"/>
  <c r="I21" i="1"/>
  <c r="F21" i="1"/>
  <c r="K20" i="1"/>
  <c r="I20" i="1"/>
  <c r="F20" i="1"/>
  <c r="G20" i="1" s="1"/>
  <c r="J19" i="1"/>
  <c r="K19" i="1" s="1"/>
  <c r="H19" i="1"/>
  <c r="F19" i="1" s="1"/>
  <c r="G19" i="1" s="1"/>
  <c r="K18" i="1"/>
  <c r="I18" i="1"/>
  <c r="F18" i="1"/>
  <c r="G18" i="1" s="1"/>
  <c r="K16" i="1"/>
  <c r="I16" i="1"/>
  <c r="F16" i="1"/>
  <c r="G16" i="1" s="1"/>
  <c r="J14" i="1"/>
  <c r="K14" i="1" s="1"/>
  <c r="H14" i="1"/>
  <c r="I14" i="1" s="1"/>
  <c r="K12" i="1"/>
  <c r="I12" i="1"/>
  <c r="F12" i="1"/>
  <c r="I11" i="1"/>
  <c r="G11" i="1"/>
  <c r="F11" i="1"/>
  <c r="J10" i="1"/>
  <c r="K10" i="1" s="1"/>
  <c r="H10" i="1"/>
  <c r="F10" i="1" s="1"/>
  <c r="G10" i="1" s="1"/>
  <c r="F8" i="1"/>
  <c r="G26" i="1" s="1"/>
  <c r="G12" i="1" l="1"/>
  <c r="G22" i="1"/>
  <c r="G27" i="1"/>
  <c r="G30" i="1"/>
  <c r="G36" i="1"/>
  <c r="G41" i="1"/>
  <c r="F14" i="1"/>
  <c r="G14" i="1" s="1"/>
  <c r="G21" i="1"/>
  <c r="G25" i="1"/>
  <c r="G35" i="1"/>
  <c r="G38" i="1"/>
  <c r="G40" i="1"/>
  <c r="I10" i="1"/>
  <c r="I19" i="1"/>
</calcChain>
</file>

<file path=xl/sharedStrings.xml><?xml version="1.0" encoding="utf-8"?>
<sst xmlns="http://schemas.openxmlformats.org/spreadsheetml/2006/main" count="55" uniqueCount="42">
  <si>
    <t>40　　人　　口</t>
    <rPh sb="4" eb="5">
      <t>ジン</t>
    </rPh>
    <rPh sb="7" eb="8">
      <t>クチ</t>
    </rPh>
    <phoneticPr fontId="2"/>
  </si>
  <si>
    <t>人　　口　　41</t>
    <rPh sb="0" eb="1">
      <t>ヒト</t>
    </rPh>
    <rPh sb="3" eb="4">
      <t>クチ</t>
    </rPh>
    <phoneticPr fontId="2"/>
  </si>
  <si>
    <t>２７．本市を従業地・通学地とする１５歳以上就業・通学者の常住地別内訳</t>
    <rPh sb="3" eb="4">
      <t>ホン</t>
    </rPh>
    <rPh sb="4" eb="5">
      <t>シ</t>
    </rPh>
    <rPh sb="6" eb="8">
      <t>ジュウギョウ</t>
    </rPh>
    <rPh sb="8" eb="9">
      <t>チ</t>
    </rPh>
    <rPh sb="10" eb="12">
      <t>ツウガク</t>
    </rPh>
    <rPh sb="12" eb="13">
      <t>チ</t>
    </rPh>
    <rPh sb="18" eb="19">
      <t>サイ</t>
    </rPh>
    <rPh sb="19" eb="21">
      <t>イジョウ</t>
    </rPh>
    <rPh sb="21" eb="23">
      <t>シュウギョウ</t>
    </rPh>
    <rPh sb="24" eb="27">
      <t>ツウガクシャ</t>
    </rPh>
    <rPh sb="28" eb="30">
      <t>ジョウジュウ</t>
    </rPh>
    <rPh sb="30" eb="31">
      <t>チ</t>
    </rPh>
    <rPh sb="31" eb="32">
      <t>ベツ</t>
    </rPh>
    <rPh sb="32" eb="34">
      <t>ウチワケ</t>
    </rPh>
    <phoneticPr fontId="2"/>
  </si>
  <si>
    <t>（平成22年10月1日）</t>
    <rPh sb="1" eb="3">
      <t>ヘイセイ</t>
    </rPh>
    <rPh sb="5" eb="6">
      <t>ネン</t>
    </rPh>
    <rPh sb="8" eb="9">
      <t>ツキ</t>
    </rPh>
    <rPh sb="10" eb="11">
      <t>ヒ</t>
    </rPh>
    <phoneticPr fontId="2"/>
  </si>
  <si>
    <t>単位：人、％</t>
    <rPh sb="0" eb="2">
      <t>タンイ</t>
    </rPh>
    <rPh sb="3" eb="4">
      <t>ニン</t>
    </rPh>
    <phoneticPr fontId="7"/>
  </si>
  <si>
    <t>多賀城市</t>
    <rPh sb="0" eb="4">
      <t>タガジョウシ</t>
    </rPh>
    <phoneticPr fontId="2"/>
  </si>
  <si>
    <t>常住市区町村</t>
    <rPh sb="0" eb="2">
      <t>ジョウジュウ</t>
    </rPh>
    <rPh sb="2" eb="6">
      <t>シクチョウソン</t>
    </rPh>
    <phoneticPr fontId="3"/>
  </si>
  <si>
    <t>総数</t>
    <phoneticPr fontId="2"/>
  </si>
  <si>
    <t>就業者</t>
    <phoneticPr fontId="7"/>
  </si>
  <si>
    <t>通  学  者</t>
    <phoneticPr fontId="7"/>
  </si>
  <si>
    <t>仙台市</t>
    <rPh sb="0" eb="3">
      <t>センダイシ</t>
    </rPh>
    <phoneticPr fontId="2"/>
  </si>
  <si>
    <t>構成比</t>
    <rPh sb="0" eb="3">
      <t>コウセイヒ</t>
    </rPh>
    <phoneticPr fontId="2"/>
  </si>
  <si>
    <t>本市で従業･通学する者（※）</t>
    <rPh sb="0" eb="1">
      <t>ホン</t>
    </rPh>
    <rPh sb="1" eb="2">
      <t>シ</t>
    </rPh>
    <rPh sb="3" eb="5">
      <t>ジュウギョウ</t>
    </rPh>
    <rPh sb="6" eb="8">
      <t>ツウガク</t>
    </rPh>
    <rPh sb="10" eb="11">
      <t>モノ</t>
    </rPh>
    <phoneticPr fontId="3"/>
  </si>
  <si>
    <t>その他の市町村</t>
    <rPh sb="2" eb="3">
      <t>タ</t>
    </rPh>
    <rPh sb="4" eb="7">
      <t>シチョウソン</t>
    </rPh>
    <phoneticPr fontId="2"/>
  </si>
  <si>
    <t>本市に常住</t>
    <rPh sb="0" eb="2">
      <t>ホンシ</t>
    </rPh>
    <rPh sb="3" eb="5">
      <t>ジョウジュウ</t>
    </rPh>
    <phoneticPr fontId="3"/>
  </si>
  <si>
    <t>他県</t>
    <rPh sb="0" eb="2">
      <t>タケン</t>
    </rPh>
    <phoneticPr fontId="2"/>
  </si>
  <si>
    <t>自宅</t>
    <rPh sb="0" eb="2">
      <t>ジタク</t>
    </rPh>
    <phoneticPr fontId="2"/>
  </si>
  <si>
    <t xml:space="preserve">- </t>
  </si>
  <si>
    <t>自宅外</t>
    <rPh sb="0" eb="3">
      <t>ジタクガイ</t>
    </rPh>
    <phoneticPr fontId="2"/>
  </si>
  <si>
    <t>他市区町村に常住</t>
    <rPh sb="0" eb="1">
      <t>タ</t>
    </rPh>
    <rPh sb="1" eb="2">
      <t>シ</t>
    </rPh>
    <rPh sb="2" eb="3">
      <t>チク</t>
    </rPh>
    <rPh sb="3" eb="5">
      <t>チョウソン</t>
    </rPh>
    <rPh sb="6" eb="8">
      <t>ジョウジュウ</t>
    </rPh>
    <phoneticPr fontId="7"/>
  </si>
  <si>
    <t>県内</t>
    <rPh sb="0" eb="2">
      <t>ケンナイ</t>
    </rPh>
    <phoneticPr fontId="2"/>
  </si>
  <si>
    <t>青葉区</t>
    <rPh sb="0" eb="3">
      <t>アオバク</t>
    </rPh>
    <phoneticPr fontId="2"/>
  </si>
  <si>
    <t>宮城野区</t>
    <rPh sb="0" eb="3">
      <t>ミヤギノ</t>
    </rPh>
    <rPh sb="3" eb="4">
      <t>ク</t>
    </rPh>
    <phoneticPr fontId="2"/>
  </si>
  <si>
    <t>若林区</t>
    <rPh sb="0" eb="2">
      <t>ワカバヤシ</t>
    </rPh>
    <rPh sb="2" eb="3">
      <t>ク</t>
    </rPh>
    <phoneticPr fontId="2"/>
  </si>
  <si>
    <t>太白区</t>
    <rPh sb="0" eb="2">
      <t>タイハク</t>
    </rPh>
    <rPh sb="2" eb="3">
      <t>ク</t>
    </rPh>
    <phoneticPr fontId="2"/>
  </si>
  <si>
    <t>泉区</t>
    <rPh sb="0" eb="2">
      <t>イズミク</t>
    </rPh>
    <phoneticPr fontId="2"/>
  </si>
  <si>
    <t>七ヶ浜町</t>
    <rPh sb="0" eb="3">
      <t>シチガハマ</t>
    </rPh>
    <rPh sb="3" eb="4">
      <t>チョウ</t>
    </rPh>
    <phoneticPr fontId="2"/>
  </si>
  <si>
    <t>利府町</t>
    <rPh sb="0" eb="3">
      <t>リフチョウ</t>
    </rPh>
    <phoneticPr fontId="2"/>
  </si>
  <si>
    <t>松島町</t>
    <rPh sb="0" eb="2">
      <t>マツシマ</t>
    </rPh>
    <rPh sb="2" eb="3">
      <t>チョウ</t>
    </rPh>
    <phoneticPr fontId="2"/>
  </si>
  <si>
    <t>東松島市</t>
    <rPh sb="0" eb="1">
      <t>ヒガシ</t>
    </rPh>
    <rPh sb="1" eb="4">
      <t>マツシマシ</t>
    </rPh>
    <phoneticPr fontId="2"/>
  </si>
  <si>
    <t>石巻市</t>
    <rPh sb="0" eb="3">
      <t>イシノマキシ</t>
    </rPh>
    <phoneticPr fontId="2"/>
  </si>
  <si>
    <t>大崎市</t>
    <rPh sb="0" eb="3">
      <t>オオサキシ</t>
    </rPh>
    <phoneticPr fontId="2"/>
  </si>
  <si>
    <t>大郷町</t>
    <rPh sb="0" eb="2">
      <t>オオサト</t>
    </rPh>
    <rPh sb="2" eb="3">
      <t>チョウ</t>
    </rPh>
    <phoneticPr fontId="2"/>
  </si>
  <si>
    <t>富谷町</t>
    <rPh sb="0" eb="2">
      <t>トミヤ</t>
    </rPh>
    <rPh sb="2" eb="3">
      <t>マチ</t>
    </rPh>
    <phoneticPr fontId="2"/>
  </si>
  <si>
    <t>岩手県</t>
    <rPh sb="0" eb="3">
      <t>イワテケン</t>
    </rPh>
    <phoneticPr fontId="2"/>
  </si>
  <si>
    <t>宮崎県</t>
    <rPh sb="0" eb="3">
      <t>ミヤザキケン</t>
    </rPh>
    <phoneticPr fontId="2"/>
  </si>
  <si>
    <t>北海道</t>
    <rPh sb="0" eb="3">
      <t>ホッカイドウ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</si>
  <si>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</si>
  <si>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</si>
  <si>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その他の県</t>
    <rPh sb="2" eb="3">
      <t>タ</t>
    </rPh>
    <rPh sb="4" eb="5">
      <t>ケン</t>
    </rPh>
    <phoneticPr fontId="2"/>
  </si>
  <si>
    <t>※従業地・通学地「不詳」で、本市に常住している者を含みます。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4" eb="15">
      <t>ホン</t>
    </rPh>
    <rPh sb="15" eb="16">
      <t>シ</t>
    </rPh>
    <rPh sb="17" eb="19">
      <t>ジョウジュウ</t>
    </rPh>
    <rPh sb="23" eb="24">
      <t>モノ</t>
    </rPh>
    <rPh sb="25" eb="26">
      <t>フク</t>
    </rPh>
    <phoneticPr fontId="2"/>
  </si>
  <si>
    <t>国勢調査</t>
    <rPh sb="0" eb="4">
      <t>コクセイチョウサ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</si>
</sst>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8" formatCode="#,##0.0_);[Red]\(#,##0.0\)"/>
    <numFmt numFmtId="179" formatCode="0.0_);[Red]\(0.0\)"/>
    <numFmt numFmtId="180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176" fontId="2" fillId="0" borderId="0" xfId="0" applyNumberFormat="1" applyFont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2" fillId="0" borderId="0" xfId="0" applyNumberFormat="1" applyFont="1" applyAlignment="1">
      <alignment horizontal="right" vertical="top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76" fontId="4" fillId="0" borderId="1" xfId="0" applyNumberFormat="1" applyFont="1" applyBorder="1" applyAlignment="1">
      <alignment horizontal="distributed" vertical="center" wrapText="1" justifyLastLine="1"/>
    </xf>
    <xf numFmtId="176" fontId="4" fillId="0" borderId="2" xfId="0" applyNumberFormat="1" applyFont="1" applyBorder="1" applyAlignment="1">
      <alignment horizontal="distributed" vertical="center" wrapText="1" justifyLastLine="1"/>
    </xf>
    <xf numFmtId="176" fontId="4" fillId="0" borderId="3" xfId="0" applyNumberFormat="1" applyFont="1" applyBorder="1" applyAlignment="1">
      <alignment horizontal="distributed" vertical="center" justifyLastLine="1"/>
    </xf>
    <xf numFmtId="176" fontId="4" fillId="0" borderId="2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4" xfId="0" applyNumberFormat="1" applyFont="1" applyBorder="1" applyAlignment="1">
      <alignment horizontal="distributed" vertical="center" wrapText="1" justifyLastLine="1"/>
    </xf>
    <xf numFmtId="176" fontId="4" fillId="0" borderId="5" xfId="0" applyNumberFormat="1" applyFont="1" applyBorder="1" applyAlignment="1">
      <alignment horizontal="distributed" vertical="center" wrapText="1" justifyLastLine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distributed" vertical="center" justifyLastLine="1"/>
    </xf>
    <xf numFmtId="176" fontId="4" fillId="0" borderId="8" xfId="0" applyNumberFormat="1" applyFont="1" applyBorder="1" applyAlignment="1">
      <alignment horizontal="distributed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distributed" vertical="center" justifyLastLine="1"/>
    </xf>
    <xf numFmtId="0" fontId="0" fillId="0" borderId="0" xfId="0"/>
    <xf numFmtId="0" fontId="0" fillId="0" borderId="10" xfId="0" applyBorder="1"/>
    <xf numFmtId="178" fontId="8" fillId="0" borderId="0" xfId="0" applyNumberFormat="1" applyFont="1" applyBorder="1" applyAlignment="1">
      <alignment horizontal="right" vertical="center"/>
    </xf>
    <xf numFmtId="179" fontId="8" fillId="0" borderId="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49" fontId="8" fillId="0" borderId="0" xfId="0" quotePrefix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8" fontId="8" fillId="0" borderId="4" xfId="0" applyNumberFormat="1" applyFont="1" applyFill="1" applyBorder="1" applyAlignment="1">
      <alignment horizontal="right" vertical="center"/>
    </xf>
    <xf numFmtId="49" fontId="8" fillId="0" borderId="4" xfId="0" quotePrefix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2</xdr:row>
      <xdr:rowOff>123825</xdr:rowOff>
    </xdr:from>
    <xdr:to>
      <xdr:col>18</xdr:col>
      <xdr:colOff>657225</xdr:colOff>
      <xdr:row>4</xdr:row>
      <xdr:rowOff>119496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039475" y="885825"/>
          <a:ext cx="1828800" cy="4909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国勢調査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 （平成</a:t>
          </a:r>
          <a:r>
            <a:rPr lang="en-US" altLang="ja-JP" sz="1200" b="1" i="0" strike="noStrike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200" b="1" i="0" strike="noStrike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月１日）</a:t>
          </a:r>
        </a:p>
      </xdr:txBody>
    </xdr:sp>
    <xdr:clientData/>
  </xdr:twoCellAnchor>
  <xdr:twoCellAnchor editAs="oneCell">
    <xdr:from>
      <xdr:col>11</xdr:col>
      <xdr:colOff>124239</xdr:colOff>
      <xdr:row>1</xdr:row>
      <xdr:rowOff>0</xdr:rowOff>
    </xdr:from>
    <xdr:to>
      <xdr:col>18</xdr:col>
      <xdr:colOff>681658</xdr:colOff>
      <xdr:row>21</xdr:row>
      <xdr:rowOff>144532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4065" y="381000"/>
          <a:ext cx="6239289" cy="4625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24849</xdr:colOff>
      <xdr:row>22</xdr:row>
      <xdr:rowOff>66261</xdr:rowOff>
    </xdr:from>
    <xdr:to>
      <xdr:col>18</xdr:col>
      <xdr:colOff>643973</xdr:colOff>
      <xdr:row>41</xdr:row>
      <xdr:rowOff>94836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675" y="5176631"/>
          <a:ext cx="6300994" cy="4625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T3" t="str">
            <v>本市に常住</v>
          </cell>
          <cell r="U3">
            <v>10822</v>
          </cell>
        </row>
        <row r="4">
          <cell r="T4" t="str">
            <v>多賀城市</v>
          </cell>
          <cell r="U4">
            <v>2665</v>
          </cell>
        </row>
        <row r="5">
          <cell r="T5" t="str">
            <v>仙台市</v>
          </cell>
          <cell r="U5">
            <v>2526</v>
          </cell>
        </row>
        <row r="6">
          <cell r="T6" t="str">
            <v>七ヶ浜町</v>
          </cell>
          <cell r="U6">
            <v>1224</v>
          </cell>
        </row>
        <row r="7">
          <cell r="T7" t="str">
            <v>利府町</v>
          </cell>
          <cell r="U7">
            <v>1111</v>
          </cell>
        </row>
        <row r="8">
          <cell r="T8" t="str">
            <v>松島町</v>
          </cell>
          <cell r="U8">
            <v>629</v>
          </cell>
        </row>
        <row r="9">
          <cell r="T9" t="str">
            <v>その他の市町村</v>
          </cell>
          <cell r="U9">
            <v>1761</v>
          </cell>
        </row>
        <row r="10">
          <cell r="T10" t="str">
            <v>他県</v>
          </cell>
          <cell r="U10">
            <v>115</v>
          </cell>
        </row>
        <row r="11">
          <cell r="T11" t="str">
            <v>不詳</v>
          </cell>
          <cell r="U11">
            <v>188</v>
          </cell>
        </row>
        <row r="25">
          <cell r="T25" t="str">
            <v>本市に常住</v>
          </cell>
          <cell r="U25">
            <v>581</v>
          </cell>
        </row>
        <row r="26">
          <cell r="T26" t="str">
            <v>仙台市</v>
          </cell>
          <cell r="U26">
            <v>260</v>
          </cell>
        </row>
        <row r="27">
          <cell r="T27" t="str">
            <v>多賀城市</v>
          </cell>
          <cell r="U27">
            <v>220</v>
          </cell>
        </row>
        <row r="28">
          <cell r="T28" t="str">
            <v>利府町</v>
          </cell>
          <cell r="U28">
            <v>127</v>
          </cell>
        </row>
        <row r="29">
          <cell r="T29" t="str">
            <v>七ヶ浜町</v>
          </cell>
          <cell r="U29">
            <v>117</v>
          </cell>
        </row>
        <row r="30">
          <cell r="T30" t="str">
            <v>松島町</v>
          </cell>
          <cell r="U30">
            <v>68</v>
          </cell>
        </row>
        <row r="31">
          <cell r="T31" t="str">
            <v>その他の市町村</v>
          </cell>
          <cell r="U31">
            <v>111</v>
          </cell>
        </row>
        <row r="32">
          <cell r="T32" t="str">
            <v>他県</v>
          </cell>
          <cell r="U32">
            <v>1</v>
          </cell>
        </row>
        <row r="33">
          <cell r="T33" t="str">
            <v>不詳</v>
          </cell>
          <cell r="U33">
            <v>23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54"/>
  <sheetViews>
    <sheetView tabSelected="1" view="pageBreakPreview" zoomScale="115" zoomScaleNormal="100" zoomScaleSheetLayoutView="115" workbookViewId="0">
      <selection sqref="A1:K1"/>
    </sheetView>
  </sheetViews>
  <sheetFormatPr defaultRowHeight="20.25" customHeight="1" x14ac:dyDescent="0.15"/>
  <cols>
    <col min="1" max="4" width="1.625" style="4" customWidth="1"/>
    <col min="5" max="5" width="18.625" style="4" customWidth="1"/>
    <col min="6" max="6" width="10.625" style="4" customWidth="1"/>
    <col min="7" max="7" width="9.625" style="4" customWidth="1"/>
    <col min="8" max="8" width="10.625" style="4" customWidth="1"/>
    <col min="9" max="9" width="9.625" style="4" customWidth="1"/>
    <col min="10" max="10" width="10.625" style="4" customWidth="1"/>
    <col min="11" max="11" width="9.625" style="4" customWidth="1"/>
    <col min="12" max="19" width="10.625" style="4" customWidth="1"/>
    <col min="20" max="16384" width="9" style="4"/>
  </cols>
  <sheetData>
    <row r="1" spans="1:19" ht="30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3"/>
      <c r="N1" s="3"/>
      <c r="O1" s="3"/>
      <c r="P1" s="3"/>
      <c r="Q1" s="3"/>
      <c r="R1" s="3"/>
      <c r="S1" s="3"/>
    </row>
    <row r="2" spans="1:19" ht="30" customHeight="1" x14ac:dyDescent="0.1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9" ht="20.100000000000001" customHeight="1" x14ac:dyDescent="0.15">
      <c r="F3" s="6"/>
      <c r="G3" s="6"/>
      <c r="H3" s="6"/>
      <c r="I3" s="6"/>
      <c r="J3" s="6"/>
      <c r="K3" s="7" t="s">
        <v>3</v>
      </c>
    </row>
    <row r="4" spans="1:19" ht="20.100000000000001" customHeight="1" thickBot="1" x14ac:dyDescent="0.2">
      <c r="F4" s="8"/>
      <c r="G4" s="8"/>
      <c r="H4" s="8"/>
      <c r="I4" s="8"/>
      <c r="J4" s="8"/>
      <c r="K4" s="9" t="s">
        <v>4</v>
      </c>
    </row>
    <row r="5" spans="1:19" ht="20.100000000000001" customHeight="1" x14ac:dyDescent="0.15">
      <c r="A5" s="10" t="s">
        <v>6</v>
      </c>
      <c r="B5" s="10"/>
      <c r="C5" s="10"/>
      <c r="D5" s="10"/>
      <c r="E5" s="11"/>
      <c r="F5" s="12" t="s">
        <v>7</v>
      </c>
      <c r="G5" s="13"/>
      <c r="H5" s="12" t="s">
        <v>8</v>
      </c>
      <c r="I5" s="13"/>
      <c r="J5" s="12" t="s">
        <v>9</v>
      </c>
      <c r="K5" s="14"/>
    </row>
    <row r="6" spans="1:19" ht="20.100000000000001" customHeight="1" x14ac:dyDescent="0.15">
      <c r="A6" s="15"/>
      <c r="B6" s="15"/>
      <c r="C6" s="15"/>
      <c r="D6" s="15"/>
      <c r="E6" s="16"/>
      <c r="F6" s="17"/>
      <c r="G6" s="18" t="s">
        <v>11</v>
      </c>
      <c r="H6" s="17"/>
      <c r="I6" s="18" t="s">
        <v>11</v>
      </c>
      <c r="J6" s="17"/>
      <c r="K6" s="19" t="s">
        <v>11</v>
      </c>
    </row>
    <row r="7" spans="1:19" ht="9.9499999999999993" customHeight="1" x14ac:dyDescent="0.15">
      <c r="F7" s="20"/>
      <c r="G7" s="21"/>
      <c r="H7" s="21"/>
      <c r="I7" s="21"/>
      <c r="J7" s="21"/>
      <c r="K7" s="21"/>
    </row>
    <row r="8" spans="1:19" ht="20.100000000000001" customHeight="1" x14ac:dyDescent="0.15">
      <c r="A8" s="22" t="s">
        <v>12</v>
      </c>
      <c r="B8" s="23"/>
      <c r="C8" s="23"/>
      <c r="D8" s="23"/>
      <c r="E8" s="24"/>
      <c r="F8" s="20">
        <f>H8+J8</f>
        <v>22549</v>
      </c>
      <c r="G8" s="25">
        <v>100</v>
      </c>
      <c r="H8" s="21">
        <v>21041</v>
      </c>
      <c r="I8" s="25">
        <v>100</v>
      </c>
      <c r="J8" s="21">
        <v>1508</v>
      </c>
      <c r="K8" s="25">
        <v>100</v>
      </c>
    </row>
    <row r="9" spans="1:19" ht="9.9499999999999993" customHeight="1" x14ac:dyDescent="0.15">
      <c r="F9" s="20"/>
      <c r="G9" s="25"/>
      <c r="H9" s="21"/>
      <c r="I9" s="25"/>
      <c r="J9" s="21"/>
      <c r="K9" s="26"/>
    </row>
    <row r="10" spans="1:19" ht="20.100000000000001" customHeight="1" x14ac:dyDescent="0.15">
      <c r="B10" s="27" t="s">
        <v>14</v>
      </c>
      <c r="F10" s="20">
        <f t="shared" ref="F10:F35" si="0">H10+J10</f>
        <v>11403</v>
      </c>
      <c r="G10" s="25">
        <f>(F10/$F$8)*100</f>
        <v>50.569870060756571</v>
      </c>
      <c r="H10" s="28">
        <f>H11+H12</f>
        <v>10822</v>
      </c>
      <c r="I10" s="29">
        <f>(H10/$H$8)*100</f>
        <v>51.432916686469277</v>
      </c>
      <c r="J10" s="28">
        <f>SUM(J11,J12)</f>
        <v>581</v>
      </c>
      <c r="K10" s="30">
        <f>(J10/$J$8)*100</f>
        <v>38.527851458885941</v>
      </c>
    </row>
    <row r="11" spans="1:19" ht="20.100000000000001" customHeight="1" x14ac:dyDescent="0.15">
      <c r="D11" s="31" t="s">
        <v>16</v>
      </c>
      <c r="E11" s="32"/>
      <c r="F11" s="20">
        <f>H11</f>
        <v>2424</v>
      </c>
      <c r="G11" s="25">
        <f t="shared" ref="G11:G41" si="1">(F11/$F$8)*100</f>
        <v>10.749922391236861</v>
      </c>
      <c r="H11" s="28">
        <v>2424</v>
      </c>
      <c r="I11" s="29">
        <f t="shared" ref="I11:I41" si="2">(H11/$H$8)*100</f>
        <v>11.520365001663418</v>
      </c>
      <c r="J11" s="33" t="s">
        <v>17</v>
      </c>
      <c r="K11" s="33" t="s">
        <v>17</v>
      </c>
    </row>
    <row r="12" spans="1:19" ht="20.100000000000001" customHeight="1" x14ac:dyDescent="0.15">
      <c r="D12" s="31" t="s">
        <v>18</v>
      </c>
      <c r="E12" s="32"/>
      <c r="F12" s="20">
        <f t="shared" si="0"/>
        <v>8979</v>
      </c>
      <c r="G12" s="25">
        <f t="shared" si="1"/>
        <v>39.819947669519713</v>
      </c>
      <c r="H12" s="28">
        <v>8398</v>
      </c>
      <c r="I12" s="29">
        <f t="shared" si="2"/>
        <v>39.912551684805855</v>
      </c>
      <c r="J12" s="28">
        <v>581</v>
      </c>
      <c r="K12" s="30">
        <f>(J12/$J$8)*100</f>
        <v>38.527851458885941</v>
      </c>
    </row>
    <row r="13" spans="1:19" ht="9.9499999999999993" customHeight="1" x14ac:dyDescent="0.15">
      <c r="E13" s="32"/>
      <c r="F13" s="20"/>
      <c r="G13" s="25"/>
      <c r="H13" s="28"/>
      <c r="I13" s="29"/>
      <c r="J13" s="28"/>
      <c r="K13" s="30"/>
    </row>
    <row r="14" spans="1:19" ht="20.100000000000001" customHeight="1" x14ac:dyDescent="0.15">
      <c r="B14" s="27" t="s">
        <v>19</v>
      </c>
      <c r="E14" s="32"/>
      <c r="F14" s="20">
        <f t="shared" si="0"/>
        <v>10935</v>
      </c>
      <c r="G14" s="25">
        <f t="shared" si="1"/>
        <v>48.494389995121736</v>
      </c>
      <c r="H14" s="28">
        <f>H16+H35</f>
        <v>10031</v>
      </c>
      <c r="I14" s="29">
        <f t="shared" si="2"/>
        <v>47.673589658286204</v>
      </c>
      <c r="J14" s="28">
        <f>J16+J35</f>
        <v>904</v>
      </c>
      <c r="K14" s="30">
        <f t="shared" ref="K14:K33" si="3">(J14/$J$8)*100</f>
        <v>59.946949602122011</v>
      </c>
    </row>
    <row r="15" spans="1:19" ht="9.9499999999999993" customHeight="1" x14ac:dyDescent="0.15">
      <c r="E15" s="32"/>
      <c r="F15" s="20"/>
      <c r="G15" s="25"/>
      <c r="H15" s="28"/>
      <c r="I15" s="29"/>
      <c r="J15" s="28"/>
      <c r="K15" s="30"/>
    </row>
    <row r="16" spans="1:19" ht="20.100000000000001" customHeight="1" x14ac:dyDescent="0.15">
      <c r="C16" s="27" t="s">
        <v>20</v>
      </c>
      <c r="E16" s="32"/>
      <c r="F16" s="20">
        <f t="shared" si="0"/>
        <v>10819</v>
      </c>
      <c r="G16" s="25">
        <f t="shared" si="1"/>
        <v>47.979954765178057</v>
      </c>
      <c r="H16" s="28">
        <v>9916</v>
      </c>
      <c r="I16" s="29">
        <f t="shared" si="2"/>
        <v>47.127037688322801</v>
      </c>
      <c r="J16" s="28">
        <v>903</v>
      </c>
      <c r="K16" s="30">
        <f t="shared" si="3"/>
        <v>59.880636604774537</v>
      </c>
    </row>
    <row r="17" spans="4:11" ht="9.9499999999999993" customHeight="1" x14ac:dyDescent="0.15">
      <c r="E17" s="32"/>
      <c r="F17" s="20"/>
      <c r="G17" s="25"/>
      <c r="H17" s="28"/>
      <c r="I17" s="29"/>
      <c r="J17" s="28"/>
      <c r="K17" s="30"/>
    </row>
    <row r="18" spans="4:11" ht="20.100000000000001" customHeight="1" x14ac:dyDescent="0.15">
      <c r="D18" s="31" t="s">
        <v>5</v>
      </c>
      <c r="E18" s="32"/>
      <c r="F18" s="20">
        <f t="shared" si="0"/>
        <v>2885</v>
      </c>
      <c r="G18" s="25">
        <f t="shared" si="1"/>
        <v>12.794358951616481</v>
      </c>
      <c r="H18" s="28">
        <v>2665</v>
      </c>
      <c r="I18" s="29">
        <f t="shared" si="2"/>
        <v>12.665747825673684</v>
      </c>
      <c r="J18" s="28">
        <v>220</v>
      </c>
      <c r="K18" s="30">
        <f t="shared" si="3"/>
        <v>14.588859416445624</v>
      </c>
    </row>
    <row r="19" spans="4:11" ht="20.100000000000001" customHeight="1" x14ac:dyDescent="0.15">
      <c r="D19" s="31" t="s">
        <v>10</v>
      </c>
      <c r="E19" s="32"/>
      <c r="F19" s="20">
        <f t="shared" si="0"/>
        <v>2786</v>
      </c>
      <c r="G19" s="25">
        <f t="shared" si="1"/>
        <v>12.355315091578341</v>
      </c>
      <c r="H19" s="28">
        <f>SUM(H20:H24)</f>
        <v>2526</v>
      </c>
      <c r="I19" s="29">
        <f t="shared" si="2"/>
        <v>12.00513283589183</v>
      </c>
      <c r="J19" s="28">
        <f>SUM(J20:J24)</f>
        <v>260</v>
      </c>
      <c r="K19" s="30">
        <f t="shared" si="3"/>
        <v>17.241379310344829</v>
      </c>
    </row>
    <row r="20" spans="4:11" ht="20.100000000000001" customHeight="1" x14ac:dyDescent="0.15">
      <c r="E20" s="27" t="s">
        <v>21</v>
      </c>
      <c r="F20" s="20">
        <f t="shared" si="0"/>
        <v>399</v>
      </c>
      <c r="G20" s="25">
        <f t="shared" si="1"/>
        <v>1.7694797995476519</v>
      </c>
      <c r="H20" s="28">
        <v>391</v>
      </c>
      <c r="I20" s="29">
        <f t="shared" si="2"/>
        <v>1.858276697875576</v>
      </c>
      <c r="J20" s="28">
        <v>8</v>
      </c>
      <c r="K20" s="30">
        <f t="shared" si="3"/>
        <v>0.53050397877984079</v>
      </c>
    </row>
    <row r="21" spans="4:11" ht="20.100000000000001" customHeight="1" x14ac:dyDescent="0.15">
      <c r="E21" s="27" t="s">
        <v>22</v>
      </c>
      <c r="F21" s="20">
        <f t="shared" si="0"/>
        <v>1398</v>
      </c>
      <c r="G21" s="25">
        <f t="shared" si="1"/>
        <v>6.1998314781143291</v>
      </c>
      <c r="H21" s="28">
        <v>1160</v>
      </c>
      <c r="I21" s="29">
        <f t="shared" si="2"/>
        <v>5.5130459578917348</v>
      </c>
      <c r="J21" s="28">
        <v>238</v>
      </c>
      <c r="K21" s="30">
        <f t="shared" si="3"/>
        <v>15.782493368700266</v>
      </c>
    </row>
    <row r="22" spans="4:11" ht="20.100000000000001" customHeight="1" x14ac:dyDescent="0.15">
      <c r="E22" s="27" t="s">
        <v>23</v>
      </c>
      <c r="F22" s="20">
        <f t="shared" si="0"/>
        <v>257</v>
      </c>
      <c r="G22" s="25">
        <f t="shared" si="1"/>
        <v>1.1397401215131493</v>
      </c>
      <c r="H22" s="28">
        <v>255</v>
      </c>
      <c r="I22" s="29">
        <f t="shared" si="2"/>
        <v>1.2119195855710281</v>
      </c>
      <c r="J22" s="28">
        <v>2</v>
      </c>
      <c r="K22" s="30">
        <f t="shared" si="3"/>
        <v>0.1326259946949602</v>
      </c>
    </row>
    <row r="23" spans="4:11" ht="20.100000000000001" customHeight="1" x14ac:dyDescent="0.15">
      <c r="E23" s="27" t="s">
        <v>24</v>
      </c>
      <c r="F23" s="20">
        <f t="shared" si="0"/>
        <v>309</v>
      </c>
      <c r="G23" s="25">
        <f t="shared" si="1"/>
        <v>1.3703490176947979</v>
      </c>
      <c r="H23" s="28">
        <v>305</v>
      </c>
      <c r="I23" s="29">
        <f t="shared" si="2"/>
        <v>1.4495508768594649</v>
      </c>
      <c r="J23" s="28">
        <v>4</v>
      </c>
      <c r="K23" s="30">
        <f t="shared" si="3"/>
        <v>0.2652519893899204</v>
      </c>
    </row>
    <row r="24" spans="4:11" ht="20.100000000000001" customHeight="1" x14ac:dyDescent="0.15">
      <c r="E24" s="27" t="s">
        <v>25</v>
      </c>
      <c r="F24" s="20">
        <f t="shared" si="0"/>
        <v>423</v>
      </c>
      <c r="G24" s="25">
        <f t="shared" si="1"/>
        <v>1.8759146747084128</v>
      </c>
      <c r="H24" s="28">
        <v>415</v>
      </c>
      <c r="I24" s="29">
        <f t="shared" si="2"/>
        <v>1.9723397176940261</v>
      </c>
      <c r="J24" s="28">
        <v>8</v>
      </c>
      <c r="K24" s="30">
        <f t="shared" si="3"/>
        <v>0.53050397877984079</v>
      </c>
    </row>
    <row r="25" spans="4:11" ht="20.100000000000001" customHeight="1" x14ac:dyDescent="0.15">
      <c r="D25" s="31" t="s">
        <v>26</v>
      </c>
      <c r="E25" s="32"/>
      <c r="F25" s="20">
        <f t="shared" si="0"/>
        <v>1341</v>
      </c>
      <c r="G25" s="25">
        <f t="shared" si="1"/>
        <v>5.9470486496075212</v>
      </c>
      <c r="H25" s="28">
        <v>1224</v>
      </c>
      <c r="I25" s="29">
        <f t="shared" si="2"/>
        <v>5.8172140107409342</v>
      </c>
      <c r="J25" s="28">
        <v>117</v>
      </c>
      <c r="K25" s="30">
        <f t="shared" si="3"/>
        <v>7.7586206896551726</v>
      </c>
    </row>
    <row r="26" spans="4:11" ht="20.100000000000001" customHeight="1" x14ac:dyDescent="0.15">
      <c r="D26" s="31" t="s">
        <v>27</v>
      </c>
      <c r="E26" s="32"/>
      <c r="F26" s="20">
        <f t="shared" si="0"/>
        <v>1238</v>
      </c>
      <c r="G26" s="25">
        <f t="shared" si="1"/>
        <v>5.4902656437092547</v>
      </c>
      <c r="H26" s="28">
        <v>1111</v>
      </c>
      <c r="I26" s="29">
        <f t="shared" si="2"/>
        <v>5.2801672924290672</v>
      </c>
      <c r="J26" s="34">
        <v>127</v>
      </c>
      <c r="K26" s="30">
        <f t="shared" si="3"/>
        <v>8.4217506631299734</v>
      </c>
    </row>
    <row r="27" spans="4:11" ht="20.100000000000001" customHeight="1" x14ac:dyDescent="0.15">
      <c r="D27" s="31" t="s">
        <v>28</v>
      </c>
      <c r="E27" s="32"/>
      <c r="F27" s="20">
        <f t="shared" si="0"/>
        <v>697</v>
      </c>
      <c r="G27" s="25">
        <f t="shared" si="1"/>
        <v>3.0910461661271009</v>
      </c>
      <c r="H27" s="28">
        <v>629</v>
      </c>
      <c r="I27" s="29">
        <f t="shared" si="2"/>
        <v>2.9894016444085358</v>
      </c>
      <c r="J27" s="28">
        <v>68</v>
      </c>
      <c r="K27" s="30">
        <f t="shared" si="3"/>
        <v>4.5092838196286467</v>
      </c>
    </row>
    <row r="28" spans="4:11" ht="20.100000000000001" customHeight="1" x14ac:dyDescent="0.15">
      <c r="D28" s="31" t="s">
        <v>29</v>
      </c>
      <c r="E28" s="32"/>
      <c r="F28" s="20">
        <f t="shared" si="0"/>
        <v>512</v>
      </c>
      <c r="G28" s="25">
        <f t="shared" si="1"/>
        <v>2.270610670096235</v>
      </c>
      <c r="H28" s="28">
        <v>478</v>
      </c>
      <c r="I28" s="29">
        <v>2.2999999999999998</v>
      </c>
      <c r="J28" s="28">
        <v>34</v>
      </c>
      <c r="K28" s="30">
        <f t="shared" si="3"/>
        <v>2.2546419098143233</v>
      </c>
    </row>
    <row r="29" spans="4:11" ht="20.100000000000001" customHeight="1" x14ac:dyDescent="0.15">
      <c r="D29" s="31" t="s">
        <v>30</v>
      </c>
      <c r="E29" s="32"/>
      <c r="F29" s="20">
        <f t="shared" si="0"/>
        <v>331</v>
      </c>
      <c r="G29" s="25">
        <f t="shared" si="1"/>
        <v>1.4679143199254956</v>
      </c>
      <c r="H29" s="28">
        <v>323</v>
      </c>
      <c r="I29" s="29">
        <v>1.5</v>
      </c>
      <c r="J29" s="34">
        <v>8</v>
      </c>
      <c r="K29" s="30">
        <f t="shared" si="3"/>
        <v>0.53050397877984079</v>
      </c>
    </row>
    <row r="30" spans="4:11" ht="20.100000000000001" customHeight="1" x14ac:dyDescent="0.15">
      <c r="D30" s="31" t="s">
        <v>31</v>
      </c>
      <c r="E30" s="32"/>
      <c r="F30" s="20">
        <f t="shared" si="0"/>
        <v>213</v>
      </c>
      <c r="G30" s="25">
        <f t="shared" si="1"/>
        <v>0.94460951705175389</v>
      </c>
      <c r="H30" s="28">
        <v>201</v>
      </c>
      <c r="I30" s="29">
        <v>1</v>
      </c>
      <c r="J30" s="28">
        <v>12</v>
      </c>
      <c r="K30" s="30">
        <f t="shared" si="3"/>
        <v>0.79575596816976124</v>
      </c>
    </row>
    <row r="31" spans="4:11" ht="20.100000000000001" customHeight="1" x14ac:dyDescent="0.15">
      <c r="D31" s="31" t="s">
        <v>32</v>
      </c>
      <c r="E31" s="32"/>
      <c r="F31" s="20">
        <f t="shared" si="0"/>
        <v>193</v>
      </c>
      <c r="G31" s="25">
        <f t="shared" si="1"/>
        <v>0.8559137877511197</v>
      </c>
      <c r="H31" s="28">
        <v>158</v>
      </c>
      <c r="I31" s="29">
        <v>0.7</v>
      </c>
      <c r="J31" s="28">
        <v>35</v>
      </c>
      <c r="K31" s="30">
        <f t="shared" si="3"/>
        <v>2.3209549071618039</v>
      </c>
    </row>
    <row r="32" spans="4:11" ht="20.100000000000001" customHeight="1" x14ac:dyDescent="0.15">
      <c r="D32" s="31" t="s">
        <v>33</v>
      </c>
      <c r="E32" s="32"/>
      <c r="F32" s="20">
        <f t="shared" si="0"/>
        <v>121</v>
      </c>
      <c r="G32" s="25">
        <f t="shared" si="1"/>
        <v>0.53660916226883681</v>
      </c>
      <c r="H32" s="28">
        <v>118</v>
      </c>
      <c r="I32" s="29">
        <v>0.6</v>
      </c>
      <c r="J32" s="28">
        <v>3</v>
      </c>
      <c r="K32" s="30">
        <f t="shared" si="3"/>
        <v>0.19893899204244031</v>
      </c>
    </row>
    <row r="33" spans="1:11" ht="20.100000000000001" customHeight="1" x14ac:dyDescent="0.15">
      <c r="D33" s="31" t="s">
        <v>13</v>
      </c>
      <c r="E33" s="32"/>
      <c r="F33" s="20">
        <f t="shared" si="0"/>
        <v>502</v>
      </c>
      <c r="G33" s="25">
        <f t="shared" si="1"/>
        <v>2.2262628054459177</v>
      </c>
      <c r="H33" s="28">
        <f>H16-SUM(H18,H20:H32)</f>
        <v>483</v>
      </c>
      <c r="I33" s="29">
        <v>2.2999999999999998</v>
      </c>
      <c r="J33" s="28">
        <f>J16-SUM(J18,J20:J32)</f>
        <v>19</v>
      </c>
      <c r="K33" s="30">
        <f t="shared" si="3"/>
        <v>1.2599469496021221</v>
      </c>
    </row>
    <row r="34" spans="1:11" ht="9.9499999999999993" customHeight="1" x14ac:dyDescent="0.15">
      <c r="E34" s="32"/>
      <c r="F34" s="20"/>
      <c r="G34" s="25"/>
      <c r="H34" s="28"/>
      <c r="I34" s="29"/>
      <c r="J34" s="28"/>
      <c r="K34" s="30"/>
    </row>
    <row r="35" spans="1:11" ht="20.100000000000001" customHeight="1" x14ac:dyDescent="0.15">
      <c r="C35" s="27" t="s">
        <v>15</v>
      </c>
      <c r="E35" s="32"/>
      <c r="F35" s="20">
        <f t="shared" si="0"/>
        <v>116</v>
      </c>
      <c r="G35" s="25">
        <f t="shared" si="1"/>
        <v>0.51443522994367819</v>
      </c>
      <c r="H35" s="28">
        <v>115</v>
      </c>
      <c r="I35" s="29">
        <f t="shared" si="2"/>
        <v>0.54655196996340483</v>
      </c>
      <c r="J35" s="28">
        <v>1</v>
      </c>
      <c r="K35" s="29">
        <f>(J35/$J$8)*100</f>
        <v>6.6312997347480099E-2</v>
      </c>
    </row>
    <row r="36" spans="1:11" ht="20.100000000000001" customHeight="1" x14ac:dyDescent="0.15">
      <c r="D36" s="31" t="s">
        <v>34</v>
      </c>
      <c r="E36" s="32"/>
      <c r="F36" s="20">
        <f t="shared" ref="F36:F41" si="4">SUM(H36,J36)</f>
        <v>38</v>
      </c>
      <c r="G36" s="25">
        <f t="shared" si="1"/>
        <v>0.16852188567120494</v>
      </c>
      <c r="H36" s="28">
        <v>38</v>
      </c>
      <c r="I36" s="29">
        <f t="shared" si="2"/>
        <v>0.18059978137921201</v>
      </c>
      <c r="J36" s="33" t="s">
        <v>17</v>
      </c>
      <c r="K36" s="33" t="s">
        <v>17</v>
      </c>
    </row>
    <row r="37" spans="1:11" ht="20.100000000000001" customHeight="1" x14ac:dyDescent="0.15">
      <c r="D37" s="31" t="s">
        <v>35</v>
      </c>
      <c r="E37" s="32"/>
      <c r="F37" s="20">
        <f t="shared" si="4"/>
        <v>14</v>
      </c>
      <c r="G37" s="25">
        <f t="shared" si="1"/>
        <v>6.2087010510443921E-2</v>
      </c>
      <c r="H37" s="28">
        <v>14</v>
      </c>
      <c r="I37" s="29">
        <f t="shared" si="2"/>
        <v>6.6536761560762325E-2</v>
      </c>
      <c r="J37" s="33" t="s">
        <v>17</v>
      </c>
      <c r="K37" s="33" t="s">
        <v>17</v>
      </c>
    </row>
    <row r="38" spans="1:11" ht="20.100000000000001" customHeight="1" x14ac:dyDescent="0.15">
      <c r="D38" s="31" t="s">
        <v>36</v>
      </c>
      <c r="E38" s="32"/>
      <c r="F38" s="20">
        <f t="shared" si="4"/>
        <v>10</v>
      </c>
      <c r="G38" s="25">
        <f t="shared" si="1"/>
        <v>4.4347864650317086E-2</v>
      </c>
      <c r="H38" s="28">
        <v>10</v>
      </c>
      <c r="I38" s="29">
        <f t="shared" si="2"/>
        <v>4.7526258257687373E-2</v>
      </c>
      <c r="J38" s="33" t="s">
        <v>17</v>
      </c>
      <c r="K38" s="33" t="s">
        <v>17</v>
      </c>
    </row>
    <row r="39" spans="1:11" ht="20.100000000000001" customHeight="1" x14ac:dyDescent="0.15">
      <c r="D39" s="31" t="s">
        <v>37</v>
      </c>
      <c r="E39" s="32"/>
      <c r="F39" s="20">
        <f t="shared" si="4"/>
        <v>10</v>
      </c>
      <c r="G39" s="25">
        <f t="shared" si="1"/>
        <v>4.4347864650317086E-2</v>
      </c>
      <c r="H39" s="28">
        <v>10</v>
      </c>
      <c r="I39" s="29">
        <f t="shared" si="2"/>
        <v>4.7526258257687373E-2</v>
      </c>
      <c r="J39" s="33" t="s">
        <v>17</v>
      </c>
      <c r="K39" s="33" t="s">
        <v>17</v>
      </c>
    </row>
    <row r="40" spans="1:11" ht="20.100000000000001" customHeight="1" x14ac:dyDescent="0.15">
      <c r="D40" s="35" t="s">
        <v>38</v>
      </c>
      <c r="F40" s="20">
        <f t="shared" si="4"/>
        <v>10</v>
      </c>
      <c r="G40" s="25">
        <f t="shared" si="1"/>
        <v>4.4347864650317086E-2</v>
      </c>
      <c r="H40" s="28">
        <v>9</v>
      </c>
      <c r="I40" s="29">
        <f t="shared" si="2"/>
        <v>4.2773632431918639E-2</v>
      </c>
      <c r="J40" s="28">
        <v>1</v>
      </c>
      <c r="K40" s="29">
        <f>(J40/$J$8)*100</f>
        <v>6.6312997347480099E-2</v>
      </c>
    </row>
    <row r="41" spans="1:11" ht="20.100000000000001" customHeight="1" x14ac:dyDescent="0.15">
      <c r="A41" s="36"/>
      <c r="B41" s="36"/>
      <c r="C41" s="36"/>
      <c r="D41" s="37" t="s">
        <v>39</v>
      </c>
      <c r="E41" s="38"/>
      <c r="F41" s="39">
        <f t="shared" si="4"/>
        <v>34</v>
      </c>
      <c r="G41" s="40">
        <f t="shared" si="1"/>
        <v>0.15078273981107809</v>
      </c>
      <c r="H41" s="41">
        <f>H35-SUM(H36:H40)</f>
        <v>34</v>
      </c>
      <c r="I41" s="42">
        <f t="shared" si="2"/>
        <v>0.16158927807613704</v>
      </c>
      <c r="J41" s="43" t="s">
        <v>17</v>
      </c>
      <c r="K41" s="43" t="s">
        <v>17</v>
      </c>
    </row>
    <row r="42" spans="1:11" ht="20.100000000000001" customHeight="1" x14ac:dyDescent="0.15">
      <c r="A42" s="35" t="s">
        <v>40</v>
      </c>
      <c r="K42" s="44" t="s">
        <v>41</v>
      </c>
    </row>
    <row r="54" spans="6:11" ht="20.25" customHeight="1" x14ac:dyDescent="0.15">
      <c r="F54" s="8"/>
      <c r="G54" s="8"/>
      <c r="H54" s="8"/>
      <c r="I54" s="8"/>
      <c r="J54" s="8"/>
      <c r="K54" s="8"/>
    </row>
  </sheetData>
  <mergeCells count="8">
    <mergeCell ref="A8:E8"/>
    <mergeCell ref="A1:K1"/>
    <mergeCell ref="L1:S1"/>
    <mergeCell ref="A2:K2"/>
    <mergeCell ref="A5:E6"/>
    <mergeCell ref="F5:G5"/>
    <mergeCell ref="H5:I5"/>
    <mergeCell ref="J5:K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27.人口</vt:lpstr>
      <vt:lpstr>'27.人口'!Print_Area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2017-03-23T06:25:34Z</dcterms:created>
  <dcterms:modified xsi:type="dcterms:W3CDTF">2017-03-23T06:28:10Z</dcterms:modified>
</cp:coreProperties>
</file>