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1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'11.人口'!$A$1:$N$35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L32" i="1"/>
  <c r="J32" i="1"/>
  <c r="K32" i="1" s="1"/>
  <c r="F32" i="1"/>
  <c r="G32" i="1" s="1"/>
  <c r="N31" i="1"/>
  <c r="L31" i="1"/>
  <c r="J31" i="1"/>
  <c r="K31" i="1" s="1"/>
  <c r="F31" i="1"/>
  <c r="G31" i="1" s="1"/>
  <c r="N30" i="1"/>
  <c r="L30" i="1"/>
  <c r="J30" i="1"/>
  <c r="K30" i="1" s="1"/>
  <c r="F30" i="1"/>
  <c r="G30" i="1" s="1"/>
  <c r="N29" i="1"/>
  <c r="L29" i="1"/>
  <c r="J29" i="1"/>
  <c r="K29" i="1" s="1"/>
  <c r="F29" i="1"/>
  <c r="G29" i="1" s="1"/>
  <c r="N28" i="1"/>
  <c r="L28" i="1"/>
  <c r="J28" i="1"/>
  <c r="K28" i="1" s="1"/>
  <c r="F28" i="1"/>
  <c r="G28" i="1" s="1"/>
  <c r="N27" i="1"/>
  <c r="L27" i="1"/>
  <c r="J27" i="1"/>
  <c r="K27" i="1" s="1"/>
  <c r="F27" i="1"/>
  <c r="G27" i="1" s="1"/>
  <c r="N26" i="1"/>
  <c r="L26" i="1"/>
  <c r="J26" i="1"/>
  <c r="K26" i="1" s="1"/>
  <c r="F26" i="1"/>
  <c r="G26" i="1" s="1"/>
  <c r="N25" i="1"/>
  <c r="L25" i="1"/>
  <c r="J25" i="1"/>
  <c r="K25" i="1" s="1"/>
  <c r="F25" i="1"/>
  <c r="G25" i="1" s="1"/>
  <c r="N24" i="1"/>
  <c r="L24" i="1"/>
  <c r="J24" i="1"/>
  <c r="K24" i="1" s="1"/>
  <c r="F24" i="1"/>
  <c r="G24" i="1" s="1"/>
  <c r="N23" i="1"/>
  <c r="L23" i="1"/>
  <c r="J23" i="1"/>
  <c r="K23" i="1" s="1"/>
  <c r="F23" i="1"/>
  <c r="G23" i="1" s="1"/>
  <c r="N22" i="1"/>
  <c r="L22" i="1"/>
  <c r="J22" i="1"/>
  <c r="K22" i="1" s="1"/>
  <c r="F22" i="1"/>
  <c r="G22" i="1" s="1"/>
  <c r="N21" i="1"/>
  <c r="L21" i="1"/>
  <c r="J21" i="1"/>
  <c r="K21" i="1" s="1"/>
  <c r="F21" i="1"/>
  <c r="G21" i="1" s="1"/>
  <c r="N20" i="1"/>
  <c r="L20" i="1"/>
  <c r="J20" i="1"/>
  <c r="K20" i="1" s="1"/>
  <c r="F20" i="1"/>
  <c r="G20" i="1" s="1"/>
  <c r="N19" i="1"/>
  <c r="L19" i="1"/>
  <c r="J19" i="1"/>
  <c r="K19" i="1" s="1"/>
  <c r="F19" i="1"/>
  <c r="G19" i="1" s="1"/>
  <c r="N18" i="1"/>
  <c r="L18" i="1"/>
  <c r="J18" i="1"/>
  <c r="K18" i="1" s="1"/>
  <c r="F18" i="1"/>
  <c r="G18" i="1" s="1"/>
  <c r="N17" i="1"/>
  <c r="L17" i="1"/>
  <c r="J17" i="1"/>
  <c r="K17" i="1" s="1"/>
  <c r="F17" i="1"/>
  <c r="G17" i="1" s="1"/>
  <c r="N16" i="1"/>
  <c r="L16" i="1"/>
  <c r="J16" i="1"/>
  <c r="K16" i="1" s="1"/>
  <c r="F16" i="1"/>
  <c r="G16" i="1" s="1"/>
  <c r="N15" i="1"/>
  <c r="L15" i="1"/>
  <c r="J15" i="1"/>
  <c r="K15" i="1" s="1"/>
  <c r="F15" i="1"/>
  <c r="G15" i="1" s="1"/>
  <c r="N14" i="1"/>
  <c r="L14" i="1"/>
  <c r="J14" i="1"/>
  <c r="K14" i="1" s="1"/>
  <c r="F14" i="1"/>
  <c r="G14" i="1" s="1"/>
  <c r="N13" i="1"/>
  <c r="L13" i="1"/>
  <c r="J13" i="1"/>
  <c r="K13" i="1" s="1"/>
  <c r="F13" i="1"/>
  <c r="G13" i="1" s="1"/>
  <c r="M11" i="1"/>
  <c r="I11" i="1"/>
  <c r="H11" i="1"/>
  <c r="E11" i="1"/>
  <c r="N11" i="1" s="1"/>
  <c r="D11" i="1"/>
  <c r="M10" i="1"/>
  <c r="N10" i="1" s="1"/>
  <c r="I10" i="1"/>
  <c r="J10" i="1" s="1"/>
  <c r="K10" i="1" s="1"/>
  <c r="H10" i="1"/>
  <c r="E10" i="1"/>
  <c r="L10" i="1" s="1"/>
  <c r="D10" i="1"/>
  <c r="M9" i="1"/>
  <c r="M8" i="1"/>
  <c r="L8" i="1"/>
  <c r="I8" i="1"/>
  <c r="H8" i="1"/>
  <c r="H9" i="1" s="1"/>
  <c r="E8" i="1"/>
  <c r="N8" i="1" s="1"/>
  <c r="D8" i="1"/>
  <c r="D9" i="1" s="1"/>
  <c r="N7" i="1"/>
  <c r="L7" i="1"/>
  <c r="J7" i="1"/>
  <c r="K7" i="1" s="1"/>
  <c r="F7" i="1"/>
  <c r="G7" i="1" s="1"/>
  <c r="J11" i="1" l="1"/>
  <c r="K11" i="1" s="1"/>
  <c r="E9" i="1"/>
  <c r="L9" i="1" s="1"/>
  <c r="L11" i="1"/>
  <c r="J8" i="1"/>
  <c r="K8" i="1" s="1"/>
  <c r="I9" i="1"/>
  <c r="F10" i="1"/>
  <c r="G10" i="1" s="1"/>
  <c r="J9" i="1"/>
  <c r="K9" i="1" s="1"/>
  <c r="F8" i="1"/>
  <c r="G8" i="1" s="1"/>
  <c r="F11" i="1"/>
  <c r="G11" i="1" s="1"/>
  <c r="F9" i="1" l="1"/>
  <c r="G9" i="1" s="1"/>
  <c r="N9" i="1"/>
</calcChain>
</file>

<file path=xl/sharedStrings.xml><?xml version="1.0" encoding="utf-8"?>
<sst xmlns="http://schemas.openxmlformats.org/spreadsheetml/2006/main" count="56" uniqueCount="49">
  <si>
    <t>20　　人　　口</t>
    <rPh sb="4" eb="5">
      <t>ジン</t>
    </rPh>
    <rPh sb="7" eb="8">
      <t>クチ</t>
    </rPh>
    <phoneticPr fontId="3"/>
  </si>
  <si>
    <t>人　　口　　21</t>
    <phoneticPr fontId="2"/>
  </si>
  <si>
    <t>１１．県内１３市、２市３町、９市町村ブロック別</t>
    <rPh sb="3" eb="5">
      <t>ケンナイ</t>
    </rPh>
    <rPh sb="7" eb="8">
      <t>シ</t>
    </rPh>
    <rPh sb="10" eb="11">
      <t>シ</t>
    </rPh>
    <rPh sb="12" eb="13">
      <t>チョウ</t>
    </rPh>
    <rPh sb="15" eb="18">
      <t>シチョウソン</t>
    </rPh>
    <rPh sb="22" eb="23">
      <t>ベツ</t>
    </rPh>
    <phoneticPr fontId="3"/>
  </si>
  <si>
    <t>人口及び世帯の前回対比（各年10月1日）</t>
    <rPh sb="2" eb="3">
      <t>オヨ</t>
    </rPh>
    <rPh sb="12" eb="14">
      <t>カクネン</t>
    </rPh>
    <phoneticPr fontId="2"/>
  </si>
  <si>
    <t>単位：人、世帯、％</t>
    <rPh sb="0" eb="2">
      <t>タンイ</t>
    </rPh>
    <rPh sb="3" eb="4">
      <t>ヒト</t>
    </rPh>
    <rPh sb="5" eb="7">
      <t>セタイ</t>
    </rPh>
    <phoneticPr fontId="3"/>
  </si>
  <si>
    <t>区　分</t>
    <rPh sb="0" eb="1">
      <t>ク</t>
    </rPh>
    <rPh sb="2" eb="3">
      <t>ブン</t>
    </rPh>
    <phoneticPr fontId="3"/>
  </si>
  <si>
    <t>人　　　口</t>
    <rPh sb="0" eb="1">
      <t>ヒト</t>
    </rPh>
    <rPh sb="4" eb="5">
      <t>クチ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</si>
  <si>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</si>
  <si>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一世帯当たり
平均人員</t>
    <rPh sb="0" eb="1">
      <t>イチ</t>
    </rPh>
    <rPh sb="1" eb="3">
      <t>セタイ</t>
    </rPh>
    <rPh sb="3" eb="4">
      <t>ア</t>
    </rPh>
    <rPh sb="7" eb="9">
      <t>ヘイキン</t>
    </rPh>
    <rPh sb="9" eb="11">
      <t>ジンイン</t>
    </rPh>
    <phoneticPr fontId="3"/>
  </si>
  <si>
    <t>面積（k㎡）</t>
    <rPh sb="0" eb="2">
      <t>メンセキ</t>
    </rPh>
    <phoneticPr fontId="6"/>
  </si>
  <si>
    <r>
      <t xml:space="preserve">人口密度
</t>
    </r>
    <r>
      <rPr>
        <b/>
        <sz val="10"/>
        <rFont val="ＭＳ 明朝"/>
        <family val="1"/>
        <charset val="128"/>
      </rPr>
      <t>（1k㎡当たり）</t>
    </r>
    <rPh sb="0" eb="2">
      <t>ジンコウ</t>
    </rPh>
    <rPh sb="2" eb="4">
      <t>ミツド</t>
    </rPh>
    <rPh sb="9" eb="10">
      <t>アタ</t>
    </rPh>
    <phoneticPr fontId="3"/>
  </si>
  <si>
    <t>総　　　数</t>
    <rPh sb="0" eb="1">
      <t>フサ</t>
    </rPh>
    <rPh sb="4" eb="5">
      <t>カズ</t>
    </rPh>
    <phoneticPr fontId="3"/>
  </si>
  <si>
    <t>対前回対比</t>
    <rPh sb="0" eb="1">
      <t>タイ</t>
    </rPh>
    <rPh sb="1" eb="3">
      <t>ゼンカイ</t>
    </rPh>
    <rPh sb="3" eb="5">
      <t>タイヒ</t>
    </rPh>
    <phoneticPr fontId="3"/>
  </si>
  <si>
    <t>平成22年</t>
    <rPh sb="0" eb="2">
      <t>ヘイセイ</t>
    </rPh>
    <phoneticPr fontId="3"/>
  </si>
  <si>
    <t>平成27年</t>
    <rPh sb="0" eb="2">
      <t>ヘイセイ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</si>
  <si>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</si>
  <si>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</si>
  <si>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平成22年</t>
    <rPh sb="0" eb="2">
      <t>ヘイセイ</t>
    </rPh>
    <rPh sb="4" eb="5">
      <t>７ネン</t>
    </rPh>
    <phoneticPr fontId="3"/>
  </si>
  <si>
    <t>平成27年</t>
    <rPh sb="0" eb="2">
      <t>ヘイセイ</t>
    </rPh>
    <rPh sb="4" eb="5">
      <t>７ネン</t>
    </rPh>
    <phoneticPr fontId="3"/>
  </si>
  <si>
    <t>宮城県計　　</t>
    <rPh sb="0" eb="3">
      <t>ミヤギケン</t>
    </rPh>
    <rPh sb="3" eb="4">
      <t>ケイ</t>
    </rPh>
    <phoneticPr fontId="3"/>
  </si>
  <si>
    <t>市部計</t>
    <rPh sb="0" eb="2">
      <t>シブ</t>
    </rPh>
    <rPh sb="2" eb="3">
      <t>ケイ</t>
    </rPh>
    <phoneticPr fontId="3"/>
  </si>
  <si>
    <t>塩竈市</t>
    <rPh sb="0" eb="3">
      <t>シオガマシ</t>
    </rPh>
    <phoneticPr fontId="3"/>
  </si>
  <si>
    <t>郡部計</t>
    <rPh sb="0" eb="2">
      <t>グンブ</t>
    </rPh>
    <rPh sb="2" eb="3">
      <t>ケイ</t>
    </rPh>
    <phoneticPr fontId="3"/>
  </si>
  <si>
    <t>２市３町計</t>
    <rPh sb="1" eb="2">
      <t>シ</t>
    </rPh>
    <rPh sb="2" eb="4">
      <t>３チョウ</t>
    </rPh>
    <rPh sb="4" eb="5">
      <t>ケイ</t>
    </rPh>
    <phoneticPr fontId="3"/>
  </si>
  <si>
    <t>９市町村計</t>
    <rPh sb="1" eb="4">
      <t>シチョウソン</t>
    </rPh>
    <rPh sb="4" eb="5">
      <t>ケイ</t>
    </rPh>
    <phoneticPr fontId="2"/>
  </si>
  <si>
    <t>仙台市</t>
    <rPh sb="0" eb="3">
      <t>センダイシ</t>
    </rPh>
    <phoneticPr fontId="3"/>
  </si>
  <si>
    <t>石巻市</t>
    <rPh sb="0" eb="3">
      <t>イシノマキシ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</si>
  <si>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</si>
  <si>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</si>
  <si>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</si>
  <si>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</si>
  <si>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</si>
  <si>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</si>
  <si>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</si>
  <si>
    <t>栗原市</t>
  </si>
  <si>
    <t>東松島市</t>
  </si>
  <si>
    <t>大崎市</t>
    <rPh sb="0" eb="2">
      <t>オオサキ</t>
    </rPh>
    <rPh sb="2" eb="3">
      <t>シ</t>
    </rPh>
    <phoneticPr fontId="3"/>
  </si>
  <si>
    <t>松島町</t>
    <rPh sb="0" eb="3">
      <t>マツシママチ</t>
    </rPh>
    <phoneticPr fontId="3"/>
  </si>
  <si>
    <t>七ヶ浜町</t>
    <rPh sb="0" eb="4">
      <t>シチガハママチ</t>
    </rPh>
    <phoneticPr fontId="3"/>
  </si>
  <si>
    <t>利府町</t>
    <rPh sb="0" eb="3">
      <t>リフマチ</t>
    </rPh>
    <phoneticPr fontId="3"/>
  </si>
  <si>
    <t>大和町</t>
    <rPh sb="0" eb="3">
      <t>タイワチョウ</t>
    </rPh>
    <phoneticPr fontId="2"/>
  </si>
  <si>
    <t>大郷町</t>
    <rPh sb="0" eb="3">
      <t>オオサトチョウ</t>
    </rPh>
    <phoneticPr fontId="2"/>
  </si>
  <si>
    <t>富谷町</t>
    <rPh sb="0" eb="3">
      <t>トミヤチョウ</t>
    </rPh>
    <phoneticPr fontId="2"/>
  </si>
  <si>
    <t>大衡村</t>
    <rPh sb="0" eb="3">
      <t>オオヒラムラ</t>
    </rPh>
    <phoneticPr fontId="2"/>
  </si>
  <si>
    <t>※人口・世帯数は、施設等を含む総数です。</t>
    <rPh sb="1" eb="3">
      <t>ジンコウ</t>
    </rPh>
    <rPh sb="4" eb="7">
      <t>セタイスウ</t>
    </rPh>
    <rPh sb="9" eb="11">
      <t>シセツ</t>
    </rPh>
    <rPh sb="11" eb="12">
      <t>トウ</t>
    </rPh>
    <rPh sb="13" eb="14">
      <t>フク</t>
    </rPh>
    <rPh sb="15" eb="17">
      <t>ソウスウ</t>
    </rPh>
    <phoneticPr fontId="2"/>
  </si>
  <si>
    <t>国勢調査</t>
    <rPh sb="0" eb="2">
      <t>コクセイ</t>
    </rPh>
    <rPh sb="2" eb="4">
      <t>チョウサ</t>
    </rPh>
    <phoneticPr fontId="3"/>
  </si>
  <si>
    <t>※２市３町は、仙台都市圏東部ブロックに属する塩竈市・多賀城市・松島町・七ヶ浜町・</t>
    <rPh sb="13" eb="14">
      <t>ブ</t>
    </rPh>
    <phoneticPr fontId="2"/>
  </si>
  <si>
    <t>利府町です。</t>
    <phoneticPr fontId="2"/>
  </si>
  <si>
    <t>※９市町村は、２市３町及び、黒川地域の大和町・大郷町・富谷町・大衡村です。　</t>
    <rPh sb="11" eb="12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</si>
</sst>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##,###,###,##0;&quot;-&quot;##,###,###,##0"/>
    <numFmt numFmtId="178" formatCode="#,##0;&quot;△ &quot;#,##0"/>
    <numFmt numFmtId="179" formatCode="#,##0.0;&quot;△ &quot;#,##0.0"/>
    <numFmt numFmtId="180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horizontal="right" vertical="top"/>
    </xf>
  </cellStyleXfs>
  <cellXfs count="64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0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0" fontId="4" fillId="0" borderId="6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0" fontId="4" fillId="0" borderId="7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77" fontId="8" fillId="0" borderId="0" xfId="0" applyNumberFormat="1" applyFont="1" applyFill="1" applyAlignment="1">
      <alignment horizontal="right" vertical="center"/>
    </xf>
    <xf numFmtId="178" fontId="8" fillId="0" borderId="10" xfId="0" applyNumberFormat="1" applyFont="1" applyBorder="1" applyAlignment="1">
      <alignment vertical="center"/>
    </xf>
    <xf numFmtId="179" fontId="8" fillId="0" borderId="10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40" fontId="8" fillId="0" borderId="10" xfId="1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178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40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40" fontId="8" fillId="0" borderId="0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178" fontId="8" fillId="0" borderId="13" xfId="0" applyNumberFormat="1" applyFont="1" applyBorder="1" applyAlignment="1">
      <alignment vertical="center"/>
    </xf>
    <xf numFmtId="179" fontId="8" fillId="0" borderId="13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  <xf numFmtId="180" fontId="8" fillId="0" borderId="1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40" fontId="8" fillId="0" borderId="10" xfId="1" applyNumberFormat="1" applyFont="1" applyBorder="1" applyAlignment="1">
      <alignment vertical="center"/>
    </xf>
    <xf numFmtId="0" fontId="4" fillId="0" borderId="0" xfId="2" applyFont="1" applyAlignment="1">
      <alignment horizontal="right" vertical="top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3">
    <cellStyle name="桁区切り" xfId="1" builtinId="6"/>
    <cellStyle name="単位・出典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pane xSplit="3" ySplit="6" topLeftCell="D7" activePane="bottomRight" state="frozen"/>
      <selection sqref="A1:G1"/>
      <selection pane="topRight" sqref="A1:G1"/>
      <selection pane="bottomLeft" sqref="A1:G1"/>
      <selection pane="bottomRight" activeCell="H7" sqref="H7"/>
    </sheetView>
  </sheetViews>
  <sheetFormatPr defaultColWidth="10.625" defaultRowHeight="29.25" customHeight="1"/>
  <cols>
    <col min="1" max="1" width="0.875" style="5" customWidth="1"/>
    <col min="2" max="2" width="14.625" style="5" customWidth="1"/>
    <col min="3" max="3" width="0.875" style="5" customWidth="1"/>
    <col min="4" max="12" width="13.625" style="5" customWidth="1"/>
    <col min="13" max="13" width="13.625" style="8" customWidth="1"/>
    <col min="14" max="14" width="13.625" style="5" customWidth="1"/>
    <col min="15" max="16384" width="10.625" style="5"/>
  </cols>
  <sheetData>
    <row r="1" spans="1:14" ht="30" customHeigh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4"/>
      <c r="L1" s="4"/>
      <c r="M1" s="4"/>
      <c r="N1" s="4"/>
    </row>
    <row r="2" spans="1:14" ht="30" customHeight="1">
      <c r="H2" s="6" t="s">
        <v>2</v>
      </c>
      <c r="I2" s="7" t="s">
        <v>3</v>
      </c>
    </row>
    <row r="3" spans="1:14" ht="20.100000000000001" customHeight="1" thickBot="1">
      <c r="N3" s="9" t="s">
        <v>4</v>
      </c>
    </row>
    <row r="4" spans="1:14" ht="24.95" customHeight="1">
      <c r="A4" s="10"/>
      <c r="B4" s="11" t="s">
        <v>5</v>
      </c>
      <c r="C4" s="12"/>
      <c r="D4" s="13" t="s">
        <v>6</v>
      </c>
      <c r="E4" s="14"/>
      <c r="F4" s="14"/>
      <c r="G4" s="15"/>
      <c r="H4" s="13" t="s">
        <v>7</v>
      </c>
      <c r="I4" s="14"/>
      <c r="J4" s="14"/>
      <c r="K4" s="15"/>
      <c r="L4" s="16" t="s">
        <v>8</v>
      </c>
      <c r="M4" s="17" t="s">
        <v>9</v>
      </c>
      <c r="N4" s="18" t="s">
        <v>10</v>
      </c>
    </row>
    <row r="5" spans="1:14" ht="24.95" customHeight="1">
      <c r="A5" s="21"/>
      <c r="B5" s="22"/>
      <c r="C5" s="23"/>
      <c r="D5" s="19" t="s">
        <v>11</v>
      </c>
      <c r="E5" s="20"/>
      <c r="F5" s="19" t="s">
        <v>12</v>
      </c>
      <c r="G5" s="20"/>
      <c r="H5" s="19" t="s">
        <v>11</v>
      </c>
      <c r="I5" s="20"/>
      <c r="J5" s="19" t="s">
        <v>12</v>
      </c>
      <c r="K5" s="20"/>
      <c r="L5" s="24"/>
      <c r="M5" s="25"/>
      <c r="N5" s="26"/>
    </row>
    <row r="6" spans="1:14" ht="24.95" customHeight="1">
      <c r="A6" s="27"/>
      <c r="B6" s="28"/>
      <c r="C6" s="29"/>
      <c r="D6" s="30" t="s">
        <v>13</v>
      </c>
      <c r="E6" s="30" t="s">
        <v>14</v>
      </c>
      <c r="F6" s="30" t="s">
        <v>15</v>
      </c>
      <c r="G6" s="30" t="s">
        <v>16</v>
      </c>
      <c r="H6" s="31" t="s">
        <v>17</v>
      </c>
      <c r="I6" s="32" t="s">
        <v>18</v>
      </c>
      <c r="J6" s="30" t="s">
        <v>15</v>
      </c>
      <c r="K6" s="30" t="s">
        <v>16</v>
      </c>
      <c r="L6" s="32" t="s">
        <v>18</v>
      </c>
      <c r="M6" s="32" t="s">
        <v>18</v>
      </c>
      <c r="N6" s="31" t="s">
        <v>18</v>
      </c>
    </row>
    <row r="7" spans="1:14" ht="21.95" customHeight="1">
      <c r="A7" s="33"/>
      <c r="B7" s="34" t="s">
        <v>19</v>
      </c>
      <c r="C7" s="35"/>
      <c r="D7" s="36">
        <v>2348165</v>
      </c>
      <c r="E7" s="36">
        <v>2333899</v>
      </c>
      <c r="F7" s="37">
        <f>E7-D7</f>
        <v>-14266</v>
      </c>
      <c r="G7" s="38">
        <f>F7/D7*100</f>
        <v>-0.60753822665783708</v>
      </c>
      <c r="H7" s="36">
        <v>901862</v>
      </c>
      <c r="I7" s="36">
        <v>944720</v>
      </c>
      <c r="J7" s="37">
        <f>I7-H7</f>
        <v>42858</v>
      </c>
      <c r="K7" s="38">
        <f>J7/H7*100</f>
        <v>4.752168291822918</v>
      </c>
      <c r="L7" s="39">
        <f>E7/I7</f>
        <v>2.4704663815733761</v>
      </c>
      <c r="M7" s="40">
        <v>7282.22</v>
      </c>
      <c r="N7" s="41">
        <f>E7/M7</f>
        <v>320.49278928678342</v>
      </c>
    </row>
    <row r="8" spans="1:14" ht="21.95" customHeight="1">
      <c r="A8" s="21"/>
      <c r="B8" s="42" t="s">
        <v>20</v>
      </c>
      <c r="C8" s="43"/>
      <c r="D8" s="36">
        <f>SUM(D13:D25)</f>
        <v>1922881</v>
      </c>
      <c r="E8" s="36">
        <f>SUM(E13:E25)</f>
        <v>1922201</v>
      </c>
      <c r="F8" s="44">
        <f>E8-D8</f>
        <v>-680</v>
      </c>
      <c r="G8" s="45">
        <f t="shared" ref="G8:G32" si="0">F8/D8*100</f>
        <v>-3.5363602843857735E-2</v>
      </c>
      <c r="H8" s="44">
        <f>SUM(H13:H25)</f>
        <v>764888</v>
      </c>
      <c r="I8" s="44">
        <f>SUM(I13:I25)</f>
        <v>803187</v>
      </c>
      <c r="J8" s="44">
        <f t="shared" ref="J8:J32" si="1">I8-H8</f>
        <v>38299</v>
      </c>
      <c r="K8" s="45">
        <f t="shared" ref="K8:K32" si="2">J8/H8*100</f>
        <v>5.0071382999864031</v>
      </c>
      <c r="L8" s="46">
        <f t="shared" ref="L8:L32" si="3">E8/I8</f>
        <v>2.3932172706978574</v>
      </c>
      <c r="M8" s="47">
        <f>SUM(M13:M25)</f>
        <v>4542.22</v>
      </c>
      <c r="N8" s="41">
        <f>E8/M8</f>
        <v>423.1853587012518</v>
      </c>
    </row>
    <row r="9" spans="1:14" ht="21.95" customHeight="1">
      <c r="A9" s="21"/>
      <c r="B9" s="42" t="s">
        <v>22</v>
      </c>
      <c r="C9" s="43"/>
      <c r="D9" s="36">
        <f>D7-D8</f>
        <v>425284</v>
      </c>
      <c r="E9" s="36">
        <f>E7-E8</f>
        <v>411698</v>
      </c>
      <c r="F9" s="44">
        <f>E9-D9</f>
        <v>-13586</v>
      </c>
      <c r="G9" s="45">
        <f t="shared" si="0"/>
        <v>-3.194571157156159</v>
      </c>
      <c r="H9" s="36">
        <f>H7-H8</f>
        <v>136974</v>
      </c>
      <c r="I9" s="36">
        <f>I7-I8</f>
        <v>141533</v>
      </c>
      <c r="J9" s="44">
        <f t="shared" si="1"/>
        <v>4559</v>
      </c>
      <c r="K9" s="45">
        <f t="shared" si="2"/>
        <v>3.3283688875260999</v>
      </c>
      <c r="L9" s="46">
        <f t="shared" si="3"/>
        <v>2.9088481131608881</v>
      </c>
      <c r="M9" s="47">
        <f>M7-M8</f>
        <v>2740</v>
      </c>
      <c r="N9" s="41">
        <f>E9/M9</f>
        <v>150.25474452554744</v>
      </c>
    </row>
    <row r="10" spans="1:14" ht="21.95" customHeight="1">
      <c r="A10" s="21"/>
      <c r="B10" s="42" t="s">
        <v>23</v>
      </c>
      <c r="C10" s="43"/>
      <c r="D10" s="36">
        <f>SUM(D15,D20,D26:D28)</f>
        <v>189045</v>
      </c>
      <c r="E10" s="36">
        <f>SUM(E15,E20,E26:E28)</f>
        <v>185191</v>
      </c>
      <c r="F10" s="44">
        <f>E10-D10</f>
        <v>-3854</v>
      </c>
      <c r="G10" s="45">
        <f>F10/D10*100</f>
        <v>-2.038668042000582</v>
      </c>
      <c r="H10" s="44">
        <f>SUM(H15,H20,H26:H28)</f>
        <v>66845</v>
      </c>
      <c r="I10" s="44">
        <f>SUM(I15,I20,I26:I28)</f>
        <v>68086</v>
      </c>
      <c r="J10" s="44">
        <f>I10-H10</f>
        <v>1241</v>
      </c>
      <c r="K10" s="45">
        <f>J10/H10*100</f>
        <v>1.8565337721594732</v>
      </c>
      <c r="L10" s="46">
        <f>E10/I10</f>
        <v>2.719957113062891</v>
      </c>
      <c r="M10" s="47">
        <f>SUM(M15,M20,M26:M28)</f>
        <v>148.69999999999999</v>
      </c>
      <c r="N10" s="41">
        <f>E10/M10</f>
        <v>1245.4001344989913</v>
      </c>
    </row>
    <row r="11" spans="1:14" ht="21.95" customHeight="1">
      <c r="A11" s="21"/>
      <c r="B11" s="42" t="s">
        <v>24</v>
      </c>
      <c r="C11" s="43"/>
      <c r="D11" s="36">
        <f>SUM(D15,D20,D26:D32)</f>
        <v>275242</v>
      </c>
      <c r="E11" s="36">
        <f>SUM(E15,E20,E26:E32)</f>
        <v>279099</v>
      </c>
      <c r="F11" s="44">
        <f>E11-D11</f>
        <v>3857</v>
      </c>
      <c r="G11" s="45">
        <f>F11/D11*100</f>
        <v>1.4013122997216994</v>
      </c>
      <c r="H11" s="44">
        <f>SUM(H15,H20,H26:H32)</f>
        <v>94213</v>
      </c>
      <c r="I11" s="44">
        <f>SUM(I15,I20,I26:I32)</f>
        <v>99933</v>
      </c>
      <c r="J11" s="44">
        <f>I11-H11</f>
        <v>5720</v>
      </c>
      <c r="K11" s="45">
        <f>J11/H11*100</f>
        <v>6.0713489645802596</v>
      </c>
      <c r="L11" s="46">
        <f t="shared" si="3"/>
        <v>2.7928612170154001</v>
      </c>
      <c r="M11" s="47">
        <f>SUM(M15,M20,M26:M32)</f>
        <v>565.70000000000005</v>
      </c>
      <c r="N11" s="41">
        <f>E11/M11</f>
        <v>493.36927700194445</v>
      </c>
    </row>
    <row r="12" spans="1:14" ht="9.9499999999999993" customHeight="1">
      <c r="A12" s="21"/>
      <c r="B12" s="42"/>
      <c r="C12" s="43"/>
      <c r="D12" s="48"/>
      <c r="E12" s="36"/>
      <c r="F12" s="44"/>
      <c r="G12" s="45"/>
      <c r="H12" s="36"/>
      <c r="I12" s="36"/>
      <c r="J12" s="44"/>
      <c r="K12" s="45"/>
      <c r="L12" s="46"/>
      <c r="M12" s="49"/>
      <c r="N12" s="41"/>
    </row>
    <row r="13" spans="1:14" ht="21.95" customHeight="1">
      <c r="A13" s="21"/>
      <c r="B13" s="42" t="s">
        <v>25</v>
      </c>
      <c r="C13" s="43"/>
      <c r="D13" s="36">
        <v>1045986</v>
      </c>
      <c r="E13" s="36">
        <v>1082159</v>
      </c>
      <c r="F13" s="44">
        <f t="shared" ref="F13:F28" si="4">E13-D13</f>
        <v>36173</v>
      </c>
      <c r="G13" s="45">
        <f t="shared" si="0"/>
        <v>3.4582680838940485</v>
      </c>
      <c r="H13" s="36">
        <v>465260</v>
      </c>
      <c r="I13" s="36">
        <v>498953</v>
      </c>
      <c r="J13" s="44">
        <f t="shared" si="1"/>
        <v>33693</v>
      </c>
      <c r="K13" s="45">
        <f t="shared" si="2"/>
        <v>7.2417572969952282</v>
      </c>
      <c r="L13" s="46">
        <f t="shared" si="3"/>
        <v>2.1688595919856177</v>
      </c>
      <c r="M13" s="47">
        <v>786.3</v>
      </c>
      <c r="N13" s="41">
        <f>E13/M13</f>
        <v>1376.2673279918606</v>
      </c>
    </row>
    <row r="14" spans="1:14" ht="21.95" customHeight="1">
      <c r="A14" s="21"/>
      <c r="B14" s="42" t="s">
        <v>26</v>
      </c>
      <c r="C14" s="43"/>
      <c r="D14" s="36">
        <v>160826</v>
      </c>
      <c r="E14" s="36">
        <v>147214</v>
      </c>
      <c r="F14" s="44">
        <f t="shared" si="4"/>
        <v>-13612</v>
      </c>
      <c r="G14" s="45">
        <f t="shared" si="0"/>
        <v>-8.4638056035715614</v>
      </c>
      <c r="H14" s="36">
        <v>57871</v>
      </c>
      <c r="I14" s="36">
        <v>56819</v>
      </c>
      <c r="J14" s="44">
        <f t="shared" si="1"/>
        <v>-1052</v>
      </c>
      <c r="K14" s="45">
        <f t="shared" si="2"/>
        <v>-1.8178362219419053</v>
      </c>
      <c r="L14" s="46">
        <f t="shared" si="3"/>
        <v>2.5909290906210951</v>
      </c>
      <c r="M14" s="47">
        <v>554.58000000000004</v>
      </c>
      <c r="N14" s="41">
        <f>E14/M14</f>
        <v>265.4513325399401</v>
      </c>
    </row>
    <row r="15" spans="1:14" ht="21.95" customHeight="1">
      <c r="A15" s="21"/>
      <c r="B15" s="42" t="s">
        <v>21</v>
      </c>
      <c r="C15" s="43"/>
      <c r="D15" s="36">
        <v>56490</v>
      </c>
      <c r="E15" s="36">
        <v>54187</v>
      </c>
      <c r="F15" s="44">
        <f t="shared" si="4"/>
        <v>-2303</v>
      </c>
      <c r="G15" s="45">
        <f t="shared" si="0"/>
        <v>-4.0768277571251552</v>
      </c>
      <c r="H15" s="36">
        <v>20396</v>
      </c>
      <c r="I15" s="36">
        <v>20519</v>
      </c>
      <c r="J15" s="44">
        <f t="shared" si="1"/>
        <v>123</v>
      </c>
      <c r="K15" s="45">
        <f t="shared" si="2"/>
        <v>0.6030594234163561</v>
      </c>
      <c r="L15" s="46">
        <f>E15/I15</f>
        <v>2.6408207027632926</v>
      </c>
      <c r="M15" s="47">
        <v>17.37</v>
      </c>
      <c r="N15" s="41">
        <f>E15/M15</f>
        <v>3119.573978123201</v>
      </c>
    </row>
    <row r="16" spans="1:14" ht="21.95" customHeight="1">
      <c r="A16" s="21"/>
      <c r="B16" s="42" t="s">
        <v>27</v>
      </c>
      <c r="C16" s="43"/>
      <c r="D16" s="36">
        <v>73489</v>
      </c>
      <c r="E16" s="36">
        <v>64988</v>
      </c>
      <c r="F16" s="44">
        <f t="shared" si="4"/>
        <v>-8501</v>
      </c>
      <c r="G16" s="45">
        <f t="shared" si="0"/>
        <v>-11.567717617602634</v>
      </c>
      <c r="H16" s="36">
        <v>25457</v>
      </c>
      <c r="I16" s="36">
        <v>24152</v>
      </c>
      <c r="J16" s="44">
        <f t="shared" si="1"/>
        <v>-1305</v>
      </c>
      <c r="K16" s="45">
        <f t="shared" si="2"/>
        <v>-5.1262913933299288</v>
      </c>
      <c r="L16" s="46">
        <f t="shared" si="3"/>
        <v>2.6907916528651872</v>
      </c>
      <c r="M16" s="47">
        <v>332.44</v>
      </c>
      <c r="N16" s="41">
        <f t="shared" ref="N16:N32" si="5">E16/M16</f>
        <v>195.48790759234748</v>
      </c>
    </row>
    <row r="17" spans="1:14" ht="21.95" customHeight="1">
      <c r="A17" s="21"/>
      <c r="B17" s="42" t="s">
        <v>28</v>
      </c>
      <c r="C17" s="43"/>
      <c r="D17" s="36">
        <v>37422</v>
      </c>
      <c r="E17" s="36">
        <v>35272</v>
      </c>
      <c r="F17" s="44">
        <f t="shared" si="4"/>
        <v>-2150</v>
      </c>
      <c r="G17" s="45">
        <f t="shared" si="0"/>
        <v>-5.7452835230613006</v>
      </c>
      <c r="H17" s="36">
        <v>12532</v>
      </c>
      <c r="I17" s="36">
        <v>12585</v>
      </c>
      <c r="J17" s="44">
        <f t="shared" si="1"/>
        <v>53</v>
      </c>
      <c r="K17" s="45">
        <f t="shared" si="2"/>
        <v>0.42291733163102457</v>
      </c>
      <c r="L17" s="46">
        <f t="shared" si="3"/>
        <v>2.8027016289233213</v>
      </c>
      <c r="M17" s="47">
        <v>286.48</v>
      </c>
      <c r="N17" s="41">
        <f t="shared" si="5"/>
        <v>123.12203295168946</v>
      </c>
    </row>
    <row r="18" spans="1:14" ht="21.95" customHeight="1">
      <c r="A18" s="21"/>
      <c r="B18" s="42" t="s">
        <v>29</v>
      </c>
      <c r="C18" s="43"/>
      <c r="D18" s="36">
        <v>73134</v>
      </c>
      <c r="E18" s="36">
        <v>76668</v>
      </c>
      <c r="F18" s="44">
        <f t="shared" si="4"/>
        <v>3534</v>
      </c>
      <c r="G18" s="45">
        <f t="shared" si="0"/>
        <v>4.8322257773402244</v>
      </c>
      <c r="H18" s="36">
        <v>25124</v>
      </c>
      <c r="I18" s="36">
        <v>27529</v>
      </c>
      <c r="J18" s="44">
        <f t="shared" si="1"/>
        <v>2405</v>
      </c>
      <c r="K18" s="45">
        <f t="shared" si="2"/>
        <v>9.5725202993153964</v>
      </c>
      <c r="L18" s="46">
        <f t="shared" si="3"/>
        <v>2.7849903737876422</v>
      </c>
      <c r="M18" s="47">
        <v>98.17</v>
      </c>
      <c r="N18" s="41">
        <f t="shared" si="5"/>
        <v>780.97178364062336</v>
      </c>
    </row>
    <row r="19" spans="1:14" ht="21.95" customHeight="1">
      <c r="A19" s="21"/>
      <c r="B19" s="42" t="s">
        <v>30</v>
      </c>
      <c r="C19" s="43"/>
      <c r="D19" s="36">
        <v>31336</v>
      </c>
      <c r="E19" s="36">
        <v>30180</v>
      </c>
      <c r="F19" s="44">
        <f t="shared" si="4"/>
        <v>-1156</v>
      </c>
      <c r="G19" s="45">
        <f t="shared" si="0"/>
        <v>-3.6890477406178199</v>
      </c>
      <c r="H19" s="36">
        <v>10082</v>
      </c>
      <c r="I19" s="36">
        <v>10398</v>
      </c>
      <c r="J19" s="44">
        <f t="shared" si="1"/>
        <v>316</v>
      </c>
      <c r="K19" s="45">
        <f t="shared" si="2"/>
        <v>3.1342987502479667</v>
      </c>
      <c r="L19" s="46">
        <f t="shared" si="3"/>
        <v>2.9024812463935374</v>
      </c>
      <c r="M19" s="47">
        <v>147.53</v>
      </c>
      <c r="N19" s="41">
        <f t="shared" si="5"/>
        <v>204.56856232630651</v>
      </c>
    </row>
    <row r="20" spans="1:14" ht="21.95" customHeight="1">
      <c r="A20" s="21"/>
      <c r="B20" s="42" t="s">
        <v>31</v>
      </c>
      <c r="C20" s="43"/>
      <c r="D20" s="36">
        <v>63060</v>
      </c>
      <c r="E20" s="36">
        <v>62096</v>
      </c>
      <c r="F20" s="44">
        <f t="shared" si="4"/>
        <v>-964</v>
      </c>
      <c r="G20" s="45">
        <f t="shared" si="0"/>
        <v>-1.5287028227085315</v>
      </c>
      <c r="H20" s="36">
        <v>24079</v>
      </c>
      <c r="I20" s="36">
        <v>24097</v>
      </c>
      <c r="J20" s="44">
        <f t="shared" si="1"/>
        <v>18</v>
      </c>
      <c r="K20" s="45">
        <f t="shared" si="2"/>
        <v>7.475393496407659E-2</v>
      </c>
      <c r="L20" s="46">
        <f t="shared" si="3"/>
        <v>2.576918288583641</v>
      </c>
      <c r="M20" s="47">
        <v>19.690000000000001</v>
      </c>
      <c r="N20" s="41">
        <f t="shared" si="5"/>
        <v>3153.682072117826</v>
      </c>
    </row>
    <row r="21" spans="1:14" ht="21.95" customHeight="1">
      <c r="A21" s="21"/>
      <c r="B21" s="42" t="s">
        <v>32</v>
      </c>
      <c r="C21" s="43"/>
      <c r="D21" s="36">
        <v>44187</v>
      </c>
      <c r="E21" s="36">
        <v>44678</v>
      </c>
      <c r="F21" s="44">
        <f t="shared" si="4"/>
        <v>491</v>
      </c>
      <c r="G21" s="45">
        <f t="shared" si="0"/>
        <v>1.111186548079752</v>
      </c>
      <c r="H21" s="36">
        <v>15519</v>
      </c>
      <c r="I21" s="36">
        <v>16631</v>
      </c>
      <c r="J21" s="44">
        <f t="shared" si="1"/>
        <v>1112</v>
      </c>
      <c r="K21" s="45">
        <f t="shared" si="2"/>
        <v>7.165410142406083</v>
      </c>
      <c r="L21" s="46">
        <f t="shared" si="3"/>
        <v>2.686428957970056</v>
      </c>
      <c r="M21" s="47">
        <v>60.45</v>
      </c>
      <c r="N21" s="41">
        <f t="shared" si="5"/>
        <v>739.09015715467319</v>
      </c>
    </row>
    <row r="22" spans="1:14" ht="21.95" customHeight="1">
      <c r="A22" s="21"/>
      <c r="B22" s="42" t="s">
        <v>33</v>
      </c>
      <c r="C22" s="43"/>
      <c r="D22" s="36">
        <v>83969</v>
      </c>
      <c r="E22" s="36">
        <v>81959</v>
      </c>
      <c r="F22" s="44">
        <f>E22-D22</f>
        <v>-2010</v>
      </c>
      <c r="G22" s="45">
        <f t="shared" si="0"/>
        <v>-2.3937405471066704</v>
      </c>
      <c r="H22" s="36">
        <v>25002</v>
      </c>
      <c r="I22" s="36">
        <v>26196</v>
      </c>
      <c r="J22" s="44">
        <f t="shared" si="1"/>
        <v>1194</v>
      </c>
      <c r="K22" s="45">
        <f t="shared" si="2"/>
        <v>4.7756179505639551</v>
      </c>
      <c r="L22" s="46">
        <f t="shared" si="3"/>
        <v>3.1286837685142772</v>
      </c>
      <c r="M22" s="47">
        <v>536.12</v>
      </c>
      <c r="N22" s="41">
        <f t="shared" si="5"/>
        <v>152.87435648735357</v>
      </c>
    </row>
    <row r="23" spans="1:14" ht="21.95" customHeight="1">
      <c r="A23" s="21"/>
      <c r="B23" s="42" t="s">
        <v>34</v>
      </c>
      <c r="C23" s="43"/>
      <c r="D23" s="36">
        <v>74932</v>
      </c>
      <c r="E23" s="36">
        <v>69906</v>
      </c>
      <c r="F23" s="44">
        <f>E23-D23</f>
        <v>-5026</v>
      </c>
      <c r="G23" s="45">
        <f t="shared" si="0"/>
        <v>-6.7074147226818983</v>
      </c>
      <c r="H23" s="36">
        <v>23407</v>
      </c>
      <c r="I23" s="36">
        <v>23133</v>
      </c>
      <c r="J23" s="44">
        <f t="shared" si="1"/>
        <v>-274</v>
      </c>
      <c r="K23" s="45">
        <f t="shared" si="2"/>
        <v>-1.1705899944461058</v>
      </c>
      <c r="L23" s="46">
        <f t="shared" si="3"/>
        <v>3.0219167423161717</v>
      </c>
      <c r="M23" s="47">
        <v>804.97</v>
      </c>
      <c r="N23" s="41">
        <f t="shared" si="5"/>
        <v>86.842987937438664</v>
      </c>
    </row>
    <row r="24" spans="1:14" ht="21.95" customHeight="1">
      <c r="A24" s="21"/>
      <c r="B24" s="42" t="s">
        <v>35</v>
      </c>
      <c r="C24" s="43"/>
      <c r="D24" s="36">
        <v>42903</v>
      </c>
      <c r="E24" s="36">
        <v>39503</v>
      </c>
      <c r="F24" s="44">
        <f>E24-D24</f>
        <v>-3400</v>
      </c>
      <c r="G24" s="45">
        <f t="shared" si="0"/>
        <v>-7.9248537398317138</v>
      </c>
      <c r="H24" s="36">
        <v>14013</v>
      </c>
      <c r="I24" s="36">
        <v>13868</v>
      </c>
      <c r="J24" s="44">
        <f t="shared" si="1"/>
        <v>-145</v>
      </c>
      <c r="K24" s="45">
        <f t="shared" si="2"/>
        <v>-1.0347534432312853</v>
      </c>
      <c r="L24" s="46">
        <f t="shared" si="3"/>
        <v>2.848500144216902</v>
      </c>
      <c r="M24" s="47">
        <v>101.36</v>
      </c>
      <c r="N24" s="41">
        <f t="shared" si="5"/>
        <v>389.72967640094714</v>
      </c>
    </row>
    <row r="25" spans="1:14" ht="21.95" customHeight="1">
      <c r="A25" s="21"/>
      <c r="B25" s="42" t="s">
        <v>36</v>
      </c>
      <c r="C25" s="43"/>
      <c r="D25" s="36">
        <v>135147</v>
      </c>
      <c r="E25" s="36">
        <v>133391</v>
      </c>
      <c r="F25" s="44">
        <f>E25-D25</f>
        <v>-1756</v>
      </c>
      <c r="G25" s="45">
        <f t="shared" si="0"/>
        <v>-1.2993259191842956</v>
      </c>
      <c r="H25" s="36">
        <v>46146</v>
      </c>
      <c r="I25" s="36">
        <v>48307</v>
      </c>
      <c r="J25" s="44">
        <f t="shared" si="1"/>
        <v>2161</v>
      </c>
      <c r="K25" s="45">
        <f t="shared" si="2"/>
        <v>4.6829627703376238</v>
      </c>
      <c r="L25" s="46">
        <f t="shared" si="3"/>
        <v>2.7613182354524191</v>
      </c>
      <c r="M25" s="47">
        <v>796.76</v>
      </c>
      <c r="N25" s="41">
        <f t="shared" si="5"/>
        <v>167.41678799136503</v>
      </c>
    </row>
    <row r="26" spans="1:14" ht="21.95" customHeight="1">
      <c r="A26" s="21"/>
      <c r="B26" s="42" t="s">
        <v>37</v>
      </c>
      <c r="C26" s="43"/>
      <c r="D26" s="36">
        <v>15085</v>
      </c>
      <c r="E26" s="36">
        <v>14421</v>
      </c>
      <c r="F26" s="44">
        <f t="shared" si="4"/>
        <v>-664</v>
      </c>
      <c r="G26" s="45">
        <f t="shared" si="0"/>
        <v>-4.4017235664567451</v>
      </c>
      <c r="H26" s="36">
        <v>5137</v>
      </c>
      <c r="I26" s="36">
        <v>5112</v>
      </c>
      <c r="J26" s="44">
        <f t="shared" si="1"/>
        <v>-25</v>
      </c>
      <c r="K26" s="45">
        <f t="shared" si="2"/>
        <v>-0.48666536889234957</v>
      </c>
      <c r="L26" s="46">
        <f t="shared" si="3"/>
        <v>2.8210093896713615</v>
      </c>
      <c r="M26" s="47">
        <v>53.56</v>
      </c>
      <c r="N26" s="41">
        <f t="shared" si="5"/>
        <v>269.24943988050785</v>
      </c>
    </row>
    <row r="27" spans="1:14" ht="21.95" customHeight="1">
      <c r="A27" s="21"/>
      <c r="B27" s="42" t="s">
        <v>38</v>
      </c>
      <c r="C27" s="43"/>
      <c r="D27" s="36">
        <v>20416</v>
      </c>
      <c r="E27" s="36">
        <v>18652</v>
      </c>
      <c r="F27" s="44">
        <f t="shared" si="4"/>
        <v>-1764</v>
      </c>
      <c r="G27" s="45">
        <f t="shared" si="0"/>
        <v>-8.6402821316614418</v>
      </c>
      <c r="H27" s="36">
        <v>6415</v>
      </c>
      <c r="I27" s="36">
        <v>6167</v>
      </c>
      <c r="J27" s="44">
        <f t="shared" si="1"/>
        <v>-248</v>
      </c>
      <c r="K27" s="45">
        <f t="shared" si="2"/>
        <v>-3.8659392049883086</v>
      </c>
      <c r="L27" s="46">
        <f t="shared" si="3"/>
        <v>3.0244851629641643</v>
      </c>
      <c r="M27" s="47">
        <v>13.19</v>
      </c>
      <c r="N27" s="41">
        <f t="shared" si="5"/>
        <v>1414.1015921152389</v>
      </c>
    </row>
    <row r="28" spans="1:14" ht="21.95" customHeight="1">
      <c r="A28" s="21"/>
      <c r="B28" s="42" t="s">
        <v>39</v>
      </c>
      <c r="C28" s="43"/>
      <c r="D28" s="36">
        <v>33994</v>
      </c>
      <c r="E28" s="36">
        <v>35835</v>
      </c>
      <c r="F28" s="44">
        <f t="shared" si="4"/>
        <v>1841</v>
      </c>
      <c r="G28" s="45">
        <f t="shared" si="0"/>
        <v>5.415661587338942</v>
      </c>
      <c r="H28" s="36">
        <v>10818</v>
      </c>
      <c r="I28" s="36">
        <v>12191</v>
      </c>
      <c r="J28" s="44">
        <f t="shared" si="1"/>
        <v>1373</v>
      </c>
      <c r="K28" s="45">
        <f t="shared" si="2"/>
        <v>12.691809946385654</v>
      </c>
      <c r="L28" s="46">
        <f t="shared" si="3"/>
        <v>2.9394635386760726</v>
      </c>
      <c r="M28" s="47">
        <v>44.89</v>
      </c>
      <c r="N28" s="41">
        <f t="shared" si="5"/>
        <v>798.28469592336819</v>
      </c>
    </row>
    <row r="29" spans="1:14" ht="21.95" customHeight="1">
      <c r="A29" s="21"/>
      <c r="B29" s="42" t="s">
        <v>40</v>
      </c>
      <c r="C29" s="43"/>
      <c r="D29" s="36">
        <v>24894</v>
      </c>
      <c r="E29" s="36">
        <v>28244</v>
      </c>
      <c r="F29" s="44">
        <f>E29-D29</f>
        <v>3350</v>
      </c>
      <c r="G29" s="45">
        <f t="shared" si="0"/>
        <v>13.457057925604563</v>
      </c>
      <c r="H29" s="36">
        <v>8056</v>
      </c>
      <c r="I29" s="36">
        <v>10177</v>
      </c>
      <c r="J29" s="44">
        <f t="shared" si="1"/>
        <v>2121</v>
      </c>
      <c r="K29" s="45">
        <f t="shared" si="2"/>
        <v>26.328202581926512</v>
      </c>
      <c r="L29" s="46">
        <f t="shared" si="3"/>
        <v>2.7752775867151418</v>
      </c>
      <c r="M29" s="47">
        <v>225.49</v>
      </c>
      <c r="N29" s="41">
        <f t="shared" si="5"/>
        <v>125.25610891835558</v>
      </c>
    </row>
    <row r="30" spans="1:14" ht="21.95" customHeight="1">
      <c r="A30" s="21"/>
      <c r="B30" s="42" t="s">
        <v>41</v>
      </c>
      <c r="C30" s="43"/>
      <c r="D30" s="36">
        <v>8927</v>
      </c>
      <c r="E30" s="36">
        <v>8370</v>
      </c>
      <c r="F30" s="44">
        <f>E30-D30</f>
        <v>-557</v>
      </c>
      <c r="G30" s="45">
        <f t="shared" si="0"/>
        <v>-6.2394981516746943</v>
      </c>
      <c r="H30" s="36">
        <v>2423</v>
      </c>
      <c r="I30" s="36">
        <v>2421</v>
      </c>
      <c r="J30" s="44">
        <f t="shared" si="1"/>
        <v>-2</v>
      </c>
      <c r="K30" s="45">
        <f t="shared" si="2"/>
        <v>-8.2542302930251762E-2</v>
      </c>
      <c r="L30" s="46">
        <f t="shared" si="3"/>
        <v>3.4572490706319701</v>
      </c>
      <c r="M30" s="47">
        <v>82.01</v>
      </c>
      <c r="N30" s="41">
        <f t="shared" si="5"/>
        <v>102.06072430191439</v>
      </c>
    </row>
    <row r="31" spans="1:14" ht="21.95" customHeight="1">
      <c r="A31" s="21"/>
      <c r="B31" s="50" t="s">
        <v>42</v>
      </c>
      <c r="C31" s="43"/>
      <c r="D31" s="36">
        <v>47042</v>
      </c>
      <c r="E31" s="36">
        <v>51591</v>
      </c>
      <c r="F31" s="44">
        <f>E31-D31</f>
        <v>4549</v>
      </c>
      <c r="G31" s="45">
        <f t="shared" si="0"/>
        <v>9.6700820543344257</v>
      </c>
      <c r="H31" s="36">
        <v>15399</v>
      </c>
      <c r="I31" s="36">
        <v>17494</v>
      </c>
      <c r="J31" s="44">
        <f t="shared" si="1"/>
        <v>2095</v>
      </c>
      <c r="K31" s="45">
        <f t="shared" si="2"/>
        <v>13.604779531138385</v>
      </c>
      <c r="L31" s="46">
        <f t="shared" si="3"/>
        <v>2.9490682519721045</v>
      </c>
      <c r="M31" s="47">
        <v>49.18</v>
      </c>
      <c r="N31" s="41">
        <f t="shared" si="5"/>
        <v>1049.0239934932899</v>
      </c>
    </row>
    <row r="32" spans="1:14" ht="21.95" customHeight="1">
      <c r="A32" s="27"/>
      <c r="B32" s="51" t="s">
        <v>43</v>
      </c>
      <c r="C32" s="52"/>
      <c r="D32" s="36">
        <v>5334</v>
      </c>
      <c r="E32" s="36">
        <v>5703</v>
      </c>
      <c r="F32" s="53">
        <f>E32-D32</f>
        <v>369</v>
      </c>
      <c r="G32" s="54">
        <f t="shared" si="0"/>
        <v>6.9178852643419564</v>
      </c>
      <c r="H32" s="36">
        <v>1490</v>
      </c>
      <c r="I32" s="36">
        <v>1755</v>
      </c>
      <c r="J32" s="53">
        <f t="shared" si="1"/>
        <v>265</v>
      </c>
      <c r="K32" s="54">
        <f t="shared" si="2"/>
        <v>17.785234899328859</v>
      </c>
      <c r="L32" s="55">
        <f t="shared" si="3"/>
        <v>3.2495726495726496</v>
      </c>
      <c r="M32" s="47">
        <v>60.32</v>
      </c>
      <c r="N32" s="56">
        <f t="shared" si="5"/>
        <v>94.545755968169757</v>
      </c>
    </row>
    <row r="33" spans="2:14" ht="20.100000000000001" customHeight="1">
      <c r="B33" s="57" t="s">
        <v>44</v>
      </c>
      <c r="C33" s="57"/>
      <c r="D33" s="58"/>
      <c r="E33" s="58"/>
      <c r="F33" s="58"/>
      <c r="G33" s="58"/>
      <c r="H33" s="58"/>
      <c r="I33" s="59"/>
      <c r="J33" s="37"/>
      <c r="K33" s="38"/>
      <c r="L33" s="39"/>
      <c r="M33" s="60"/>
      <c r="N33" s="61" t="s">
        <v>45</v>
      </c>
    </row>
    <row r="34" spans="2:14" s="21" customFormat="1" ht="20.100000000000001" customHeight="1">
      <c r="B34" s="57" t="s">
        <v>46</v>
      </c>
      <c r="C34" s="57"/>
      <c r="D34" s="57"/>
      <c r="E34" s="57"/>
      <c r="F34" s="57"/>
      <c r="G34" s="57"/>
      <c r="H34" s="57"/>
      <c r="I34" s="62" t="s">
        <v>47</v>
      </c>
      <c r="J34" s="62"/>
      <c r="K34" s="62"/>
      <c r="L34" s="62"/>
      <c r="M34" s="62"/>
      <c r="N34" s="62"/>
    </row>
    <row r="35" spans="2:14" ht="20.100000000000001" customHeight="1">
      <c r="B35" s="63" t="s">
        <v>48</v>
      </c>
      <c r="C35" s="63"/>
      <c r="D35" s="63"/>
      <c r="E35" s="63"/>
      <c r="F35" s="63"/>
      <c r="G35" s="63"/>
      <c r="H35" s="63"/>
      <c r="I35" s="22"/>
      <c r="J35" s="22"/>
      <c r="K35" s="22"/>
      <c r="L35" s="22"/>
      <c r="M35" s="22"/>
      <c r="N35" s="22"/>
    </row>
  </sheetData>
  <mergeCells count="17">
    <mergeCell ref="B35:H35"/>
    <mergeCell ref="I35:N35"/>
    <mergeCell ref="B33:H33"/>
    <mergeCell ref="B34:H34"/>
    <mergeCell ref="I34:N34"/>
    <mergeCell ref="D5:E5"/>
    <mergeCell ref="F5:G5"/>
    <mergeCell ref="H5:I5"/>
    <mergeCell ref="J5:K5"/>
    <mergeCell ref="A1:H1"/>
    <mergeCell ref="I1:N1"/>
    <mergeCell ref="B4:B6"/>
    <mergeCell ref="D4:G4"/>
    <mergeCell ref="H4:K4"/>
    <mergeCell ref="L4:L5"/>
    <mergeCell ref="M4:M5"/>
    <mergeCell ref="N4:N5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11.人口</vt:lpstr>
      <vt:lpstr>'11.人口'!Print_Area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2017-03-23T04:18:32Z</dcterms:created>
  <dcterms:modified xsi:type="dcterms:W3CDTF">2017-03-23T04:19:31Z</dcterms:modified>
</cp:coreProperties>
</file>