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28.人口 " sheetId="1" r:id="rId1"/>
  </sheets>
  <externalReferences>
    <externalReference r:id="rId4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'28.人口 '!$A$1:$S$42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<sst xmlns="http://schemas.openxmlformats.org/spreadsheetml/2006/main" count="48" uniqueCount="41">
  <si>
    <t>42　　人　　口</t>
  </si>
  <si>
    <t>人　　口　　43</t>
  </si>
  <si>
    <t>２８．本市に常住する１５歳以上就業・通学者の従業・通学地別内訳</t>
  </si>
  <si>
    <t>（平成22年10月1日）</t>
  </si>
  <si>
    <t>仙台市</t>
  </si>
  <si>
    <t>単位：人、％</t>
  </si>
  <si>
    <t>多賀城市</t>
  </si>
  <si>
    <t>従業・通学先</t>
  </si>
  <si>
    <t>総数</t>
  </si>
  <si>
    <t>就業者</t>
  </si>
  <si>
    <t>通学者</t>
  </si>
  <si>
    <t>利府町</t>
  </si>
  <si>
    <t>構成比</t>
  </si>
  <si>
    <t>本市に常住する
就業・通学者（※）</t>
  </si>
  <si>
    <t>その他の市町村</t>
  </si>
  <si>
    <t>他県</t>
  </si>
  <si>
    <t>市内で従業・通学</t>
  </si>
  <si>
    <t>自宅</t>
  </si>
  <si>
    <t xml:space="preserve">- </t>
  </si>
  <si>
    <t>自宅外</t>
  </si>
  <si>
    <t>他市区町村で
従業・通学（※）</t>
  </si>
  <si>
    <t>県内</t>
  </si>
  <si>
    <t>青葉区</t>
  </si>
  <si>
    <t>宮城野区</t>
  </si>
  <si>
    <t>若林区</t>
  </si>
  <si>
    <t>太白区</t>
  </si>
  <si>
    <t>泉区</t>
  </si>
  <si>
    <t>松島町</t>
  </si>
  <si>
    <t>七ヶ浜町</t>
  </si>
  <si>
    <t>大崎市</t>
  </si>
  <si>
    <t>石巻市</t>
  </si>
  <si>
    <t>名取市</t>
  </si>
  <si>
    <t>大和町</t>
  </si>
  <si>
    <t>岩沼市</t>
  </si>
  <si>
    <t>福島県</t>
  </si>
  <si>
    <t>山形県</t>
  </si>
  <si>
    <t>東京都</t>
  </si>
  <si>
    <t>岩手県</t>
  </si>
  <si>
    <t>その他の県</t>
  </si>
  <si>
    <t>※従業地・通学地「不詳」を含みます。</t>
  </si>
  <si>
    <t>国勢調査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</si>
</sst>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#,##0_ "/>
    <numFmt numFmtId="180" formatCode="0_ "/>
    <numFmt numFmtId="181" formatCode="0.0%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12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distributed"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 quotePrefix="1">
      <alignment horizontal="right" vertical="center"/>
    </xf>
    <xf numFmtId="49" fontId="7" fillId="0" borderId="0" xfId="48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48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80" fontId="7" fillId="0" borderId="0" xfId="48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 quotePrefix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176" fontId="8" fillId="0" borderId="0" xfId="0" applyNumberFormat="1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top"/>
    </xf>
    <xf numFmtId="176" fontId="2" fillId="0" borderId="0" xfId="0" applyNumberFormat="1" applyFont="1" applyAlignment="1">
      <alignment horizontal="right" vertical="top"/>
    </xf>
    <xf numFmtId="176" fontId="4" fillId="0" borderId="0" xfId="0" applyNumberFormat="1" applyFont="1" applyAlignment="1">
      <alignment horizontal="right" vertical="top"/>
    </xf>
    <xf numFmtId="176" fontId="5" fillId="0" borderId="0" xfId="0" applyNumberFormat="1" applyFont="1" applyAlignment="1">
      <alignment horizontal="center" vertical="center"/>
    </xf>
    <xf numFmtId="176" fontId="4" fillId="0" borderId="18" xfId="0" applyNumberFormat="1" applyFont="1" applyBorder="1" applyAlignment="1">
      <alignment horizontal="distributed" vertical="center" wrapText="1"/>
    </xf>
    <xf numFmtId="176" fontId="4" fillId="0" borderId="19" xfId="0" applyNumberFormat="1" applyFont="1" applyBorder="1" applyAlignment="1">
      <alignment horizontal="distributed" vertical="center" wrapText="1"/>
    </xf>
    <xf numFmtId="176" fontId="4" fillId="0" borderId="15" xfId="0" applyNumberFormat="1" applyFont="1" applyBorder="1" applyAlignment="1">
      <alignment horizontal="distributed" vertical="center" wrapText="1"/>
    </xf>
    <xf numFmtId="176" fontId="4" fillId="0" borderId="16" xfId="0" applyNumberFormat="1" applyFont="1" applyBorder="1" applyAlignment="1">
      <alignment horizontal="distributed" vertical="center" wrapText="1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distributed" vertical="center"/>
    </xf>
    <xf numFmtId="176" fontId="4" fillId="0" borderId="1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1</xdr:row>
      <xdr:rowOff>57150</xdr:rowOff>
    </xdr:from>
    <xdr:to>
      <xdr:col>18</xdr:col>
      <xdr:colOff>762000</xdr:colOff>
      <xdr:row>20</xdr:row>
      <xdr:rowOff>57150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438150"/>
          <a:ext cx="640080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21</xdr:row>
      <xdr:rowOff>152400</xdr:rowOff>
    </xdr:from>
    <xdr:to>
      <xdr:col>18</xdr:col>
      <xdr:colOff>771525</xdr:colOff>
      <xdr:row>41</xdr:row>
      <xdr:rowOff>200025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5067300"/>
          <a:ext cx="64198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6\03-01.&#20154;&#21475;&#65288;&#22269;&#21218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先頭"/>
      <sheetName val="人口（国勢調査）"/>
      <sheetName val="7.8.人口"/>
      <sheetName val="9.人口"/>
      <sheetName val="10.人口"/>
      <sheetName val="11.人口"/>
      <sheetName val="12.人口"/>
      <sheetName val="人口ピラミッド"/>
      <sheetName val="13.人口"/>
      <sheetName val="14.人口 "/>
      <sheetName val="15.人口"/>
      <sheetName val="16.17.18.19.人口"/>
      <sheetName val="20.人口"/>
      <sheetName val="21.22.人口 "/>
      <sheetName val="23.人口"/>
      <sheetName val="24.人口"/>
      <sheetName val="25.人口"/>
      <sheetName val="26.人口"/>
      <sheetName val="27.人口"/>
      <sheetName val="28.人口 "/>
      <sheetName val="29.人口"/>
      <sheetName val="30.31.人口"/>
      <sheetName val="32.33.人口"/>
      <sheetName val="34.人口"/>
      <sheetName val="35.人口"/>
      <sheetName val="36.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S54"/>
  <sheetViews>
    <sheetView tabSelected="1" view="pageBreakPreview" zoomScale="90" zoomScaleSheetLayoutView="90" zoomScalePageLayoutView="0" workbookViewId="0" topLeftCell="A1">
      <selection activeCell="A1" sqref="A1:K1"/>
    </sheetView>
  </sheetViews>
  <sheetFormatPr defaultColWidth="9.00390625" defaultRowHeight="20.25" customHeight="1"/>
  <cols>
    <col min="1" max="4" width="1.625" style="1" customWidth="1"/>
    <col min="5" max="5" width="18.625" style="1" customWidth="1"/>
    <col min="6" max="6" width="10.625" style="1" customWidth="1"/>
    <col min="7" max="7" width="9.625" style="1" customWidth="1"/>
    <col min="8" max="8" width="10.625" style="1" customWidth="1"/>
    <col min="9" max="9" width="9.625" style="1" customWidth="1"/>
    <col min="10" max="10" width="10.625" style="1" customWidth="1"/>
    <col min="11" max="11" width="9.625" style="1" customWidth="1"/>
    <col min="12" max="19" width="10.625" style="1" customWidth="1"/>
    <col min="20" max="16384" width="9.00390625" style="1" customWidth="1"/>
  </cols>
  <sheetData>
    <row r="1" spans="1:19" ht="30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 t="s">
        <v>1</v>
      </c>
      <c r="M1" s="43"/>
      <c r="N1" s="42"/>
      <c r="O1" s="42"/>
      <c r="P1" s="42"/>
      <c r="Q1" s="42"/>
      <c r="R1" s="42"/>
      <c r="S1" s="42"/>
    </row>
    <row r="2" spans="1:12" ht="30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"/>
    </row>
    <row r="3" spans="5:12" ht="19.5" customHeight="1">
      <c r="E3" s="2"/>
      <c r="F3" s="2"/>
      <c r="G3" s="2"/>
      <c r="H3" s="2"/>
      <c r="I3" s="2"/>
      <c r="J3" s="2"/>
      <c r="K3" s="3" t="s">
        <v>3</v>
      </c>
      <c r="L3" s="2"/>
    </row>
    <row r="4" spans="5:12" ht="15" customHeight="1" thickBot="1">
      <c r="E4" s="4"/>
      <c r="F4" s="4"/>
      <c r="G4" s="4"/>
      <c r="H4" s="4"/>
      <c r="I4" s="4"/>
      <c r="J4" s="4"/>
      <c r="K4" s="5" t="s">
        <v>5</v>
      </c>
      <c r="L4" s="5"/>
    </row>
    <row r="5" spans="1:12" ht="19.5" customHeight="1">
      <c r="A5" s="45" t="s">
        <v>7</v>
      </c>
      <c r="B5" s="45"/>
      <c r="C5" s="45"/>
      <c r="D5" s="45"/>
      <c r="E5" s="46"/>
      <c r="F5" s="49" t="s">
        <v>8</v>
      </c>
      <c r="G5" s="50"/>
      <c r="H5" s="49" t="s">
        <v>9</v>
      </c>
      <c r="I5" s="50"/>
      <c r="J5" s="49" t="s">
        <v>10</v>
      </c>
      <c r="K5" s="51"/>
      <c r="L5" s="4"/>
    </row>
    <row r="6" spans="1:12" ht="19.5" customHeight="1">
      <c r="A6" s="47"/>
      <c r="B6" s="47"/>
      <c r="C6" s="47"/>
      <c r="D6" s="47"/>
      <c r="E6" s="48"/>
      <c r="F6" s="6"/>
      <c r="G6" s="7" t="s">
        <v>12</v>
      </c>
      <c r="H6" s="6"/>
      <c r="I6" s="7" t="s">
        <v>12</v>
      </c>
      <c r="J6" s="6"/>
      <c r="K6" s="8" t="s">
        <v>12</v>
      </c>
      <c r="L6" s="4"/>
    </row>
    <row r="7" spans="5:12" ht="7.5" customHeight="1">
      <c r="E7" s="9"/>
      <c r="F7" s="10"/>
      <c r="G7" s="11"/>
      <c r="H7" s="11"/>
      <c r="I7" s="11"/>
      <c r="J7" s="11"/>
      <c r="K7" s="11"/>
      <c r="L7" s="11"/>
    </row>
    <row r="8" spans="1:12" ht="30" customHeight="1">
      <c r="A8" s="36" t="s">
        <v>13</v>
      </c>
      <c r="B8" s="37"/>
      <c r="C8" s="37"/>
      <c r="D8" s="37"/>
      <c r="E8" s="38"/>
      <c r="F8" s="10">
        <f>H8+J8</f>
        <v>27858</v>
      </c>
      <c r="G8" s="12">
        <f>G10+G14</f>
        <v>100</v>
      </c>
      <c r="H8" s="11">
        <f>H10+H14</f>
        <v>24993</v>
      </c>
      <c r="I8" s="12">
        <f>I10+I14</f>
        <v>100</v>
      </c>
      <c r="J8" s="11">
        <f>J10+J14</f>
        <v>2865</v>
      </c>
      <c r="K8" s="12">
        <f>K10+K14</f>
        <v>100</v>
      </c>
      <c r="L8" s="13"/>
    </row>
    <row r="9" spans="5:12" ht="7.5" customHeight="1">
      <c r="E9" s="14"/>
      <c r="F9" s="10"/>
      <c r="G9" s="12"/>
      <c r="H9" s="11"/>
      <c r="I9" s="12"/>
      <c r="J9" s="11"/>
      <c r="K9" s="13"/>
      <c r="L9" s="13"/>
    </row>
    <row r="10" spans="2:12" ht="19.5" customHeight="1">
      <c r="B10" s="15" t="s">
        <v>16</v>
      </c>
      <c r="E10" s="9"/>
      <c r="F10" s="10">
        <f>H10+J10</f>
        <v>11403</v>
      </c>
      <c r="G10" s="12">
        <f>(F10/$F$8)*100</f>
        <v>40.932586689640324</v>
      </c>
      <c r="H10" s="11">
        <f>SUM(H11,H12)</f>
        <v>10822</v>
      </c>
      <c r="I10" s="12">
        <f>(H10/$H$8)*100</f>
        <v>43.30012403472973</v>
      </c>
      <c r="J10" s="11">
        <f>SUM(J11,J12)</f>
        <v>581</v>
      </c>
      <c r="K10" s="13">
        <f>(J10/$J$8)*100</f>
        <v>20.279232111692842</v>
      </c>
      <c r="L10" s="13"/>
    </row>
    <row r="11" spans="4:12" ht="19.5" customHeight="1">
      <c r="D11" s="16" t="s">
        <v>17</v>
      </c>
      <c r="E11" s="9"/>
      <c r="F11" s="10">
        <f>H11</f>
        <v>2424</v>
      </c>
      <c r="G11" s="12">
        <f aca="true" t="shared" si="0" ref="G11:G40">(F11/$F$8)*100</f>
        <v>8.70127073013138</v>
      </c>
      <c r="H11" s="11">
        <v>2424</v>
      </c>
      <c r="I11" s="12">
        <f aca="true" t="shared" si="1" ref="I11:I40">(H11/$H$8)*100</f>
        <v>9.698715640379305</v>
      </c>
      <c r="J11" s="17" t="s">
        <v>18</v>
      </c>
      <c r="K11" s="17" t="s">
        <v>18</v>
      </c>
      <c r="L11" s="18"/>
    </row>
    <row r="12" spans="4:12" ht="19.5" customHeight="1">
      <c r="D12" s="16" t="s">
        <v>19</v>
      </c>
      <c r="E12" s="9"/>
      <c r="F12" s="10">
        <f>SUM(H12,J12)</f>
        <v>8979</v>
      </c>
      <c r="G12" s="12">
        <f t="shared" si="0"/>
        <v>32.23131595950894</v>
      </c>
      <c r="H12" s="11">
        <v>8398</v>
      </c>
      <c r="I12" s="12">
        <f t="shared" si="1"/>
        <v>33.601408394350415</v>
      </c>
      <c r="J12" s="11">
        <v>581</v>
      </c>
      <c r="K12" s="19">
        <f>(J12/$J$8)*100</f>
        <v>20.279232111692842</v>
      </c>
      <c r="L12" s="13"/>
    </row>
    <row r="13" spans="5:12" ht="7.5" customHeight="1">
      <c r="E13" s="9"/>
      <c r="F13" s="10"/>
      <c r="G13" s="12"/>
      <c r="H13" s="11"/>
      <c r="I13" s="12"/>
      <c r="J13" s="11"/>
      <c r="K13" s="19"/>
      <c r="L13" s="13"/>
    </row>
    <row r="14" spans="2:12" ht="30" customHeight="1">
      <c r="B14" s="39" t="s">
        <v>20</v>
      </c>
      <c r="C14" s="39"/>
      <c r="D14" s="39"/>
      <c r="E14" s="40"/>
      <c r="F14" s="10">
        <f>H14+J14</f>
        <v>16455</v>
      </c>
      <c r="G14" s="12">
        <f t="shared" si="0"/>
        <v>59.06741331035968</v>
      </c>
      <c r="H14" s="11">
        <v>14171</v>
      </c>
      <c r="I14" s="12">
        <f t="shared" si="1"/>
        <v>56.69987596527027</v>
      </c>
      <c r="J14" s="11">
        <v>2284</v>
      </c>
      <c r="K14" s="19">
        <f>(J14/$J$8)*100</f>
        <v>79.72076788830715</v>
      </c>
      <c r="L14" s="13"/>
    </row>
    <row r="15" spans="5:12" ht="7.5" customHeight="1">
      <c r="E15" s="15"/>
      <c r="F15" s="10"/>
      <c r="G15" s="12"/>
      <c r="H15" s="11"/>
      <c r="I15" s="12"/>
      <c r="J15" s="11"/>
      <c r="K15" s="19"/>
      <c r="L15" s="13"/>
    </row>
    <row r="16" spans="3:12" ht="19.5" customHeight="1">
      <c r="C16" s="15" t="s">
        <v>21</v>
      </c>
      <c r="E16" s="9"/>
      <c r="F16" s="10">
        <f aca="true" t="shared" si="2" ref="F16:F26">H16+J16</f>
        <v>16096</v>
      </c>
      <c r="G16" s="12">
        <f t="shared" si="0"/>
        <v>57.77873501328165</v>
      </c>
      <c r="H16" s="11">
        <v>13865</v>
      </c>
      <c r="I16" s="12">
        <f t="shared" si="1"/>
        <v>55.475533149281794</v>
      </c>
      <c r="J16" s="11">
        <v>2231</v>
      </c>
      <c r="K16" s="19">
        <f>(J16/$J$8)*100</f>
        <v>77.87085514834206</v>
      </c>
      <c r="L16" s="13"/>
    </row>
    <row r="17" spans="5:12" ht="7.5" customHeight="1">
      <c r="E17" s="15"/>
      <c r="F17" s="10"/>
      <c r="G17" s="12"/>
      <c r="H17" s="11"/>
      <c r="I17" s="12"/>
      <c r="J17" s="11"/>
      <c r="K17" s="19"/>
      <c r="L17" s="13"/>
    </row>
    <row r="18" spans="4:12" ht="19.5" customHeight="1">
      <c r="D18" s="16" t="s">
        <v>4</v>
      </c>
      <c r="E18" s="9"/>
      <c r="F18" s="10">
        <f t="shared" si="2"/>
        <v>9756</v>
      </c>
      <c r="G18" s="12">
        <f t="shared" si="0"/>
        <v>35.02046090889511</v>
      </c>
      <c r="H18" s="20">
        <f>SUM(H19:H23)</f>
        <v>8382</v>
      </c>
      <c r="I18" s="12">
        <f t="shared" si="1"/>
        <v>33.53739046933141</v>
      </c>
      <c r="J18" s="20">
        <f>SUM(J19:J23)</f>
        <v>1374</v>
      </c>
      <c r="K18" s="19">
        <f>(J18/$J$8)*100</f>
        <v>47.95811518324607</v>
      </c>
      <c r="L18" s="13"/>
    </row>
    <row r="19" spans="5:12" ht="19.5" customHeight="1">
      <c r="E19" s="15" t="s">
        <v>22</v>
      </c>
      <c r="F19" s="10">
        <f t="shared" si="2"/>
        <v>3444</v>
      </c>
      <c r="G19" s="12">
        <f t="shared" si="0"/>
        <v>12.362696532414388</v>
      </c>
      <c r="H19" s="20">
        <v>2726</v>
      </c>
      <c r="I19" s="12">
        <f t="shared" si="1"/>
        <v>10.907053975113032</v>
      </c>
      <c r="J19" s="20">
        <v>718</v>
      </c>
      <c r="K19" s="19">
        <f aca="true" t="shared" si="3" ref="K19:K39">(J19/$J$8)*100</f>
        <v>25.061082024432814</v>
      </c>
      <c r="L19" s="13"/>
    </row>
    <row r="20" spans="5:12" ht="19.5" customHeight="1">
      <c r="E20" s="15" t="s">
        <v>23</v>
      </c>
      <c r="F20" s="10">
        <f t="shared" si="2"/>
        <v>3904</v>
      </c>
      <c r="G20" s="12">
        <f t="shared" si="0"/>
        <v>14.013927776581234</v>
      </c>
      <c r="H20" s="20">
        <v>3584</v>
      </c>
      <c r="I20" s="12">
        <f t="shared" si="1"/>
        <v>14.340015204257192</v>
      </c>
      <c r="J20" s="20">
        <v>320</v>
      </c>
      <c r="K20" s="19">
        <f t="shared" si="3"/>
        <v>11.169284467713787</v>
      </c>
      <c r="L20" s="13"/>
    </row>
    <row r="21" spans="5:12" ht="19.5" customHeight="1">
      <c r="E21" s="15" t="s">
        <v>24</v>
      </c>
      <c r="F21" s="10">
        <f t="shared" si="2"/>
        <v>1193</v>
      </c>
      <c r="G21" s="12">
        <f t="shared" si="0"/>
        <v>4.28243233541532</v>
      </c>
      <c r="H21" s="20">
        <v>1101</v>
      </c>
      <c r="I21" s="12">
        <f t="shared" si="1"/>
        <v>4.405233465370303</v>
      </c>
      <c r="J21" s="20">
        <v>92</v>
      </c>
      <c r="K21" s="19">
        <f t="shared" si="3"/>
        <v>3.2111692844677138</v>
      </c>
      <c r="L21" s="13"/>
    </row>
    <row r="22" spans="5:12" ht="19.5" customHeight="1">
      <c r="E22" s="15" t="s">
        <v>25</v>
      </c>
      <c r="F22" s="10">
        <f t="shared" si="2"/>
        <v>352</v>
      </c>
      <c r="G22" s="12">
        <f t="shared" si="0"/>
        <v>1.2635508651015865</v>
      </c>
      <c r="H22" s="20">
        <v>297</v>
      </c>
      <c r="I22" s="12">
        <f t="shared" si="1"/>
        <v>1.1883327331652862</v>
      </c>
      <c r="J22" s="20">
        <v>55</v>
      </c>
      <c r="K22" s="19">
        <f t="shared" si="3"/>
        <v>1.9197207678883073</v>
      </c>
      <c r="L22" s="13"/>
    </row>
    <row r="23" spans="5:12" ht="19.5" customHeight="1">
      <c r="E23" s="15" t="s">
        <v>26</v>
      </c>
      <c r="F23" s="10">
        <f t="shared" si="2"/>
        <v>863</v>
      </c>
      <c r="G23" s="12">
        <f t="shared" si="0"/>
        <v>3.0978533993825828</v>
      </c>
      <c r="H23" s="20">
        <v>674</v>
      </c>
      <c r="I23" s="12">
        <f t="shared" si="1"/>
        <v>2.696755091425599</v>
      </c>
      <c r="J23" s="20">
        <v>189</v>
      </c>
      <c r="K23" s="19">
        <f t="shared" si="3"/>
        <v>6.596858638743456</v>
      </c>
      <c r="L23" s="13"/>
    </row>
    <row r="24" spans="4:12" ht="19.5" customHeight="1">
      <c r="D24" s="16" t="s">
        <v>6</v>
      </c>
      <c r="E24" s="9"/>
      <c r="F24" s="10">
        <f t="shared" si="2"/>
        <v>2678</v>
      </c>
      <c r="G24" s="12">
        <f t="shared" si="0"/>
        <v>9.613037547562639</v>
      </c>
      <c r="H24" s="20">
        <v>2269</v>
      </c>
      <c r="I24" s="12">
        <f t="shared" si="1"/>
        <v>9.078541991757692</v>
      </c>
      <c r="J24" s="20">
        <v>409</v>
      </c>
      <c r="K24" s="19">
        <f t="shared" si="3"/>
        <v>14.275741710296685</v>
      </c>
      <c r="L24" s="13"/>
    </row>
    <row r="25" spans="4:12" ht="19.5" customHeight="1">
      <c r="D25" s="16" t="s">
        <v>11</v>
      </c>
      <c r="E25" s="9"/>
      <c r="F25" s="10">
        <f t="shared" si="2"/>
        <v>1372</v>
      </c>
      <c r="G25" s="12">
        <f t="shared" si="0"/>
        <v>4.924976667384593</v>
      </c>
      <c r="H25" s="20">
        <v>1250</v>
      </c>
      <c r="I25" s="12">
        <f t="shared" si="1"/>
        <v>5.001400392109791</v>
      </c>
      <c r="J25" s="21">
        <v>122</v>
      </c>
      <c r="K25" s="19">
        <f t="shared" si="3"/>
        <v>4.258289703315881</v>
      </c>
      <c r="L25" s="13"/>
    </row>
    <row r="26" spans="4:12" ht="19.5" customHeight="1">
      <c r="D26" s="16" t="s">
        <v>27</v>
      </c>
      <c r="E26" s="9"/>
      <c r="F26" s="10">
        <f t="shared" si="2"/>
        <v>459</v>
      </c>
      <c r="G26" s="12">
        <f t="shared" si="0"/>
        <v>1.647641611027353</v>
      </c>
      <c r="H26" s="20">
        <v>364</v>
      </c>
      <c r="I26" s="12">
        <f t="shared" si="1"/>
        <v>1.456407794182371</v>
      </c>
      <c r="J26" s="20">
        <v>95</v>
      </c>
      <c r="K26" s="19">
        <f t="shared" si="3"/>
        <v>3.315881326352531</v>
      </c>
      <c r="L26" s="13"/>
    </row>
    <row r="27" spans="4:12" ht="19.5" customHeight="1">
      <c r="D27" s="16" t="s">
        <v>28</v>
      </c>
      <c r="E27" s="9"/>
      <c r="F27" s="22">
        <f>H27</f>
        <v>281</v>
      </c>
      <c r="G27" s="12">
        <f t="shared" si="0"/>
        <v>1.0086869121975734</v>
      </c>
      <c r="H27" s="20">
        <v>281</v>
      </c>
      <c r="I27" s="12">
        <f t="shared" si="1"/>
        <v>1.124314808146281</v>
      </c>
      <c r="J27" s="17" t="s">
        <v>18</v>
      </c>
      <c r="K27" s="17" t="s">
        <v>18</v>
      </c>
      <c r="L27" s="13"/>
    </row>
    <row r="28" spans="4:12" ht="19.5" customHeight="1">
      <c r="D28" s="16" t="s">
        <v>30</v>
      </c>
      <c r="E28" s="9"/>
      <c r="F28" s="22">
        <f aca="true" t="shared" si="4" ref="F28:F33">H28+J28</f>
        <v>274</v>
      </c>
      <c r="G28" s="12">
        <f t="shared" si="0"/>
        <v>0.9835594802211214</v>
      </c>
      <c r="H28" s="20">
        <v>215</v>
      </c>
      <c r="I28" s="12">
        <f t="shared" si="1"/>
        <v>0.860240867442884</v>
      </c>
      <c r="J28" s="21">
        <v>59</v>
      </c>
      <c r="K28" s="19">
        <f t="shared" si="3"/>
        <v>2.0593368237347294</v>
      </c>
      <c r="L28" s="13"/>
    </row>
    <row r="29" spans="4:12" ht="19.5" customHeight="1">
      <c r="D29" s="16" t="s">
        <v>31</v>
      </c>
      <c r="E29" s="9"/>
      <c r="F29" s="22">
        <f t="shared" si="4"/>
        <v>204</v>
      </c>
      <c r="G29" s="12">
        <f t="shared" si="0"/>
        <v>0.7322851604566014</v>
      </c>
      <c r="H29" s="20">
        <v>152</v>
      </c>
      <c r="I29" s="12">
        <f t="shared" si="1"/>
        <v>0.6081702876805506</v>
      </c>
      <c r="J29" s="20">
        <v>52</v>
      </c>
      <c r="K29" s="19">
        <f t="shared" si="3"/>
        <v>1.8150087260034906</v>
      </c>
      <c r="L29" s="13"/>
    </row>
    <row r="30" spans="4:12" ht="19.5" customHeight="1">
      <c r="D30" s="16" t="s">
        <v>32</v>
      </c>
      <c r="E30" s="9"/>
      <c r="F30" s="22">
        <f t="shared" si="4"/>
        <v>198</v>
      </c>
      <c r="G30" s="12">
        <f t="shared" si="0"/>
        <v>0.7107473616196425</v>
      </c>
      <c r="H30" s="20">
        <v>185</v>
      </c>
      <c r="I30" s="12">
        <f t="shared" si="1"/>
        <v>0.7402072580322491</v>
      </c>
      <c r="J30" s="20">
        <v>13</v>
      </c>
      <c r="K30" s="19">
        <f t="shared" si="3"/>
        <v>0.45375218150087265</v>
      </c>
      <c r="L30" s="13"/>
    </row>
    <row r="31" spans="4:12" ht="19.5" customHeight="1">
      <c r="D31" s="16" t="s">
        <v>29</v>
      </c>
      <c r="E31" s="9"/>
      <c r="F31" s="22">
        <f t="shared" si="4"/>
        <v>168</v>
      </c>
      <c r="G31" s="12">
        <f t="shared" si="0"/>
        <v>0.6030583674348482</v>
      </c>
      <c r="H31" s="20">
        <v>105</v>
      </c>
      <c r="I31" s="12">
        <f t="shared" si="1"/>
        <v>0.4201176329372224</v>
      </c>
      <c r="J31" s="20">
        <v>63</v>
      </c>
      <c r="K31" s="19">
        <f t="shared" si="3"/>
        <v>2.1989528795811517</v>
      </c>
      <c r="L31" s="13"/>
    </row>
    <row r="32" spans="4:12" ht="19.5" customHeight="1">
      <c r="D32" s="16" t="s">
        <v>33</v>
      </c>
      <c r="E32" s="9"/>
      <c r="F32" s="22">
        <f t="shared" si="4"/>
        <v>129</v>
      </c>
      <c r="G32" s="12">
        <f t="shared" si="0"/>
        <v>0.4630626749946155</v>
      </c>
      <c r="H32" s="20">
        <v>122</v>
      </c>
      <c r="I32" s="12">
        <f t="shared" si="1"/>
        <v>0.48813667826991564</v>
      </c>
      <c r="J32" s="20">
        <v>7</v>
      </c>
      <c r="K32" s="19">
        <f t="shared" si="3"/>
        <v>0.24432809773123912</v>
      </c>
      <c r="L32" s="13"/>
    </row>
    <row r="33" spans="4:12" ht="19.5" customHeight="1">
      <c r="D33" s="16" t="s">
        <v>14</v>
      </c>
      <c r="E33" s="9"/>
      <c r="F33" s="22">
        <f t="shared" si="4"/>
        <v>577</v>
      </c>
      <c r="G33" s="12">
        <f t="shared" si="0"/>
        <v>2.0712183214875437</v>
      </c>
      <c r="H33" s="20">
        <f>H16-SUM(H19:H32)</f>
        <v>540</v>
      </c>
      <c r="I33" s="12">
        <f t="shared" si="1"/>
        <v>2.1606049693914295</v>
      </c>
      <c r="J33" s="20">
        <f>J16-SUM(J19:J32)</f>
        <v>37</v>
      </c>
      <c r="K33" s="19">
        <f t="shared" si="3"/>
        <v>1.2914485165794065</v>
      </c>
      <c r="L33" s="13"/>
    </row>
    <row r="34" spans="6:12" ht="9.75" customHeight="1">
      <c r="F34" s="23"/>
      <c r="G34" s="12"/>
      <c r="H34" s="24"/>
      <c r="I34" s="12"/>
      <c r="J34" s="24"/>
      <c r="K34" s="24"/>
      <c r="L34" s="13"/>
    </row>
    <row r="35" spans="3:12" ht="19.5" customHeight="1">
      <c r="C35" s="15" t="s">
        <v>15</v>
      </c>
      <c r="F35" s="22">
        <f>H35+J35</f>
        <v>148</v>
      </c>
      <c r="G35" s="12">
        <f t="shared" si="0"/>
        <v>0.5312657046449852</v>
      </c>
      <c r="H35" s="20">
        <v>118</v>
      </c>
      <c r="I35" s="12">
        <f t="shared" si="1"/>
        <v>0.4721321970151643</v>
      </c>
      <c r="J35" s="20">
        <v>30</v>
      </c>
      <c r="K35" s="19">
        <f t="shared" si="3"/>
        <v>1.0471204188481675</v>
      </c>
      <c r="L35" s="13"/>
    </row>
    <row r="36" spans="3:12" ht="19.5" customHeight="1">
      <c r="C36" s="4"/>
      <c r="D36" s="16" t="s">
        <v>34</v>
      </c>
      <c r="E36" s="9"/>
      <c r="F36" s="22">
        <f>H36+J36</f>
        <v>43</v>
      </c>
      <c r="G36" s="12">
        <f t="shared" si="0"/>
        <v>0.15435422499820517</v>
      </c>
      <c r="H36" s="20">
        <v>38</v>
      </c>
      <c r="I36" s="12">
        <f t="shared" si="1"/>
        <v>0.15204257192013765</v>
      </c>
      <c r="J36" s="25">
        <v>5</v>
      </c>
      <c r="K36" s="13">
        <f t="shared" si="3"/>
        <v>0.17452006980802792</v>
      </c>
      <c r="L36" s="13"/>
    </row>
    <row r="37" spans="3:12" ht="19.5" customHeight="1">
      <c r="C37" s="4"/>
      <c r="D37" s="16" t="s">
        <v>35</v>
      </c>
      <c r="E37" s="9"/>
      <c r="F37" s="22">
        <f>H37+J37</f>
        <v>37</v>
      </c>
      <c r="G37" s="12">
        <f t="shared" si="0"/>
        <v>0.1328164261612463</v>
      </c>
      <c r="H37" s="20">
        <v>19</v>
      </c>
      <c r="I37" s="12">
        <f t="shared" si="1"/>
        <v>0.07602128596006882</v>
      </c>
      <c r="J37" s="25">
        <v>18</v>
      </c>
      <c r="K37" s="13">
        <f t="shared" si="3"/>
        <v>0.6282722513089005</v>
      </c>
      <c r="L37" s="13"/>
    </row>
    <row r="38" spans="3:12" ht="19.5" customHeight="1">
      <c r="C38" s="4"/>
      <c r="D38" s="16" t="s">
        <v>36</v>
      </c>
      <c r="E38" s="9"/>
      <c r="F38" s="22">
        <f>H38+J38</f>
        <v>20</v>
      </c>
      <c r="G38" s="12">
        <f t="shared" si="0"/>
        <v>0.07179266278986288</v>
      </c>
      <c r="H38" s="20">
        <v>18</v>
      </c>
      <c r="I38" s="12">
        <f t="shared" si="1"/>
        <v>0.07202016564638099</v>
      </c>
      <c r="J38" s="25">
        <v>2</v>
      </c>
      <c r="K38" s="13">
        <f t="shared" si="3"/>
        <v>0.06980802792321117</v>
      </c>
      <c r="L38" s="13"/>
    </row>
    <row r="39" spans="3:12" ht="19.5" customHeight="1">
      <c r="C39" s="4"/>
      <c r="D39" s="16" t="s">
        <v>37</v>
      </c>
      <c r="E39" s="9"/>
      <c r="F39" s="22">
        <f>H39+J39</f>
        <v>15</v>
      </c>
      <c r="G39" s="12">
        <f t="shared" si="0"/>
        <v>0.05384449709239716</v>
      </c>
      <c r="H39" s="20">
        <v>10</v>
      </c>
      <c r="I39" s="12">
        <f t="shared" si="1"/>
        <v>0.04001120313687833</v>
      </c>
      <c r="J39" s="20">
        <v>5</v>
      </c>
      <c r="K39" s="13">
        <f t="shared" si="3"/>
        <v>0.17452006980802792</v>
      </c>
      <c r="L39" s="18"/>
    </row>
    <row r="40" spans="1:12" ht="19.5" customHeight="1">
      <c r="A40" s="26"/>
      <c r="B40" s="26"/>
      <c r="C40" s="26"/>
      <c r="D40" s="27" t="s">
        <v>38</v>
      </c>
      <c r="E40" s="28"/>
      <c r="F40" s="29">
        <f>H40</f>
        <v>33</v>
      </c>
      <c r="G40" s="30">
        <f t="shared" si="0"/>
        <v>0.11845789360327373</v>
      </c>
      <c r="H40" s="31">
        <f>H35-SUM(H36:H39)</f>
        <v>33</v>
      </c>
      <c r="I40" s="30">
        <f t="shared" si="1"/>
        <v>0.13203697035169848</v>
      </c>
      <c r="J40" s="32" t="s">
        <v>18</v>
      </c>
      <c r="K40" s="32" t="s">
        <v>18</v>
      </c>
      <c r="L40" s="18"/>
    </row>
    <row r="41" spans="1:12" ht="19.5" customHeight="1">
      <c r="A41" s="33" t="s">
        <v>39</v>
      </c>
      <c r="K41" s="34" t="s">
        <v>40</v>
      </c>
      <c r="L41" s="18"/>
    </row>
    <row r="42" spans="1:12" ht="19.5" customHeight="1">
      <c r="A42" s="33"/>
      <c r="L42" s="35"/>
    </row>
    <row r="43" ht="19.5" customHeight="1">
      <c r="C43" s="33"/>
    </row>
    <row r="54" spans="5:12" ht="20.25" customHeight="1">
      <c r="E54" s="4"/>
      <c r="F54" s="4"/>
      <c r="G54" s="4"/>
      <c r="H54" s="4"/>
      <c r="I54" s="4"/>
      <c r="J54" s="4"/>
      <c r="K54" s="4"/>
      <c r="L54" s="4"/>
    </row>
  </sheetData>
  <sheetProtection/>
  <mergeCells count="9">
    <mergeCell ref="A8:E8"/>
    <mergeCell ref="B14:E14"/>
    <mergeCell ref="A1:K1"/>
    <mergeCell ref="L1:S1"/>
    <mergeCell ref="A2:K2"/>
    <mergeCell ref="A5:E6"/>
    <mergeCell ref="F5:G5"/>
    <mergeCell ref="H5:I5"/>
    <mergeCell ref="J5:K5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智之</dc:creator>
  <cp:keywords/>
  <dc:description/>
  <cp:lastModifiedBy>小野　智之</cp:lastModifiedBy>
  <dcterms:created xsi:type="dcterms:W3CDTF">2017-04-10T01:05:57Z</dcterms:created>
  <dcterms:modified xsi:type="dcterms:W3CDTF">2017-04-10T06:17:17Z</dcterms:modified>
  <cp:category/>
  <cp:version/>
  <cp:contentType/>
  <cp:contentStatus/>
</cp:coreProperties>
</file>