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0" windowWidth="7740" windowHeight="7470" tabRatio="858" activeTab="0"/>
  </bookViews>
  <sheets>
    <sheet name="27.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'27.'!$A$1:$S$41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<sst xmlns="http://schemas.openxmlformats.org/spreadsheetml/2006/main" count="49" uniqueCount="40">
  <si>
    <t>他県</t>
  </si>
  <si>
    <t>国勢調査</t>
  </si>
  <si>
    <t>大郷町</t>
  </si>
  <si>
    <t>就  業  者</t>
  </si>
  <si>
    <t>通  学  者</t>
  </si>
  <si>
    <t>本市で従業･通学する者</t>
  </si>
  <si>
    <t>常住市区町村</t>
  </si>
  <si>
    <t>仙台市</t>
  </si>
  <si>
    <t>多賀城市</t>
  </si>
  <si>
    <t>利府町</t>
  </si>
  <si>
    <t>七ヶ浜町</t>
  </si>
  <si>
    <t>その他の市町村</t>
  </si>
  <si>
    <t>松島町</t>
  </si>
  <si>
    <t xml:space="preserve">- </t>
  </si>
  <si>
    <t>（平成17年10月1日）</t>
  </si>
  <si>
    <t>単位：人、％</t>
  </si>
  <si>
    <t>構成比</t>
  </si>
  <si>
    <t>総　　　数</t>
  </si>
  <si>
    <t>本市に常住</t>
  </si>
  <si>
    <t>自宅</t>
  </si>
  <si>
    <t>自宅外</t>
  </si>
  <si>
    <t>他市区町村に常住</t>
  </si>
  <si>
    <t>県内</t>
  </si>
  <si>
    <t>青葉区</t>
  </si>
  <si>
    <t>宮城野区</t>
  </si>
  <si>
    <t>太白区</t>
  </si>
  <si>
    <t>若林区</t>
  </si>
  <si>
    <t>泉区</t>
  </si>
  <si>
    <t>東松島市</t>
  </si>
  <si>
    <t>石巻市</t>
  </si>
  <si>
    <t>鹿島台町</t>
  </si>
  <si>
    <t>富谷町</t>
  </si>
  <si>
    <t>名取市</t>
  </si>
  <si>
    <t>岩手県</t>
  </si>
  <si>
    <t>福島県</t>
  </si>
  <si>
    <t>青森県</t>
  </si>
  <si>
    <t>高知県</t>
  </si>
  <si>
    <t>その他の県</t>
  </si>
  <si>
    <t>２７．本市を従業地・通学地とする15歳以上就業・通学者の常住地別内訳</t>
  </si>
  <si>
    <t>※平成22年国勢調査の結果については、平成24年6月に公表予定です。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</si>
</sst>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_);[Red]\(0.0\)"/>
    <numFmt numFmtId="180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177" fontId="7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49" fontId="6" fillId="0" borderId="0" xfId="48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80" fontId="6" fillId="0" borderId="0" xfId="48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7" fillId="0" borderId="13" xfId="0" applyNumberFormat="1" applyFont="1" applyBorder="1" applyAlignment="1">
      <alignment vertical="center"/>
    </xf>
    <xf numFmtId="176" fontId="6" fillId="0" borderId="0" xfId="48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0" xfId="0" applyNumberFormat="1" applyFont="1" applyBorder="1" applyAlignment="1">
      <alignment horizontal="distributed" vertical="center"/>
    </xf>
    <xf numFmtId="177" fontId="8" fillId="0" borderId="0" xfId="0" applyNumberFormat="1" applyFont="1" applyAlignment="1">
      <alignment horizontal="center" vertical="center" shrinkToFit="1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distributed" vertical="center" wrapText="1"/>
    </xf>
    <xf numFmtId="177" fontId="7" fillId="0" borderId="22" xfId="0" applyNumberFormat="1" applyFont="1" applyBorder="1" applyAlignment="1">
      <alignment horizontal="distributed" vertical="center" wrapText="1"/>
    </xf>
    <xf numFmtId="177" fontId="7" fillId="0" borderId="14" xfId="0" applyNumberFormat="1" applyFont="1" applyBorder="1" applyAlignment="1">
      <alignment horizontal="distributed" vertical="center" wrapText="1"/>
    </xf>
    <xf numFmtId="177" fontId="7" fillId="0" borderId="13" xfId="0" applyNumberFormat="1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合して縦横中央揃え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単位・出典" xfId="58"/>
    <cellStyle name="Currency [0]" xfId="59"/>
    <cellStyle name="Currency" xfId="60"/>
    <cellStyle name="入力" xfId="61"/>
    <cellStyle name="表題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21</xdr:row>
      <xdr:rowOff>180975</xdr:rowOff>
    </xdr:from>
    <xdr:to>
      <xdr:col>18</xdr:col>
      <xdr:colOff>695325</xdr:colOff>
      <xdr:row>40</xdr:row>
      <xdr:rowOff>209550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895850"/>
          <a:ext cx="6276975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0</xdr:row>
      <xdr:rowOff>0</xdr:rowOff>
    </xdr:from>
    <xdr:to>
      <xdr:col>18</xdr:col>
      <xdr:colOff>657225</xdr:colOff>
      <xdr:row>20</xdr:row>
      <xdr:rowOff>152400</xdr:rowOff>
    </xdr:to>
    <xdr:grpSp>
      <xdr:nvGrpSpPr>
        <xdr:cNvPr id="2" name="グループ化 8"/>
        <xdr:cNvGrpSpPr>
          <a:grpSpLocks/>
        </xdr:cNvGrpSpPr>
      </xdr:nvGrpSpPr>
      <xdr:grpSpPr>
        <a:xfrm>
          <a:off x="6648450" y="0"/>
          <a:ext cx="6219825" cy="4619625"/>
          <a:chOff x="6753216" y="0"/>
          <a:chExt cx="6255003" cy="4534916"/>
        </a:xfrm>
        <a:solidFill>
          <a:srgbClr val="FFFFFF"/>
        </a:solidFill>
      </xdr:grpSpPr>
      <xdr:pic>
        <xdr:nvPicPr>
          <xdr:cNvPr id="3" name="図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53216" y="0"/>
            <a:ext cx="6255003" cy="45349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図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911229" y="467096"/>
            <a:ext cx="1907776" cy="494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53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20.25" customHeight="1"/>
  <cols>
    <col min="1" max="4" width="1.625" style="9" customWidth="1"/>
    <col min="5" max="5" width="18.625" style="9" customWidth="1"/>
    <col min="6" max="6" width="10.625" style="9" customWidth="1"/>
    <col min="7" max="7" width="9.625" style="9" customWidth="1"/>
    <col min="8" max="8" width="10.625" style="9" customWidth="1"/>
    <col min="9" max="9" width="9.625" style="9" customWidth="1"/>
    <col min="10" max="10" width="10.625" style="9" customWidth="1"/>
    <col min="11" max="11" width="9.625" style="9" customWidth="1"/>
    <col min="12" max="19" width="10.625" style="9" customWidth="1"/>
    <col min="20" max="16384" width="9.00390625" style="9" customWidth="1"/>
  </cols>
  <sheetData>
    <row r="1" spans="1:11" ht="30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6:11" ht="19.5" customHeight="1">
      <c r="F2" s="19"/>
      <c r="G2" s="19"/>
      <c r="H2" s="19"/>
      <c r="I2" s="19"/>
      <c r="J2" s="19"/>
      <c r="K2" s="25" t="s">
        <v>14</v>
      </c>
    </row>
    <row r="3" spans="6:11" ht="19.5" customHeight="1" thickBot="1">
      <c r="F3" s="17"/>
      <c r="G3" s="17"/>
      <c r="H3" s="17"/>
      <c r="I3" s="17"/>
      <c r="J3" s="17"/>
      <c r="K3" s="2" t="s">
        <v>15</v>
      </c>
    </row>
    <row r="4" spans="1:11" ht="19.5" customHeight="1">
      <c r="A4" s="33" t="s">
        <v>6</v>
      </c>
      <c r="B4" s="33"/>
      <c r="C4" s="33"/>
      <c r="D4" s="33"/>
      <c r="E4" s="34"/>
      <c r="F4" s="29" t="s">
        <v>17</v>
      </c>
      <c r="G4" s="30"/>
      <c r="H4" s="29" t="s">
        <v>3</v>
      </c>
      <c r="I4" s="31"/>
      <c r="J4" s="29" t="s">
        <v>4</v>
      </c>
      <c r="K4" s="32"/>
    </row>
    <row r="5" spans="1:11" ht="19.5" customHeight="1">
      <c r="A5" s="35"/>
      <c r="B5" s="35"/>
      <c r="C5" s="35"/>
      <c r="D5" s="35"/>
      <c r="E5" s="36"/>
      <c r="F5" s="18"/>
      <c r="G5" s="13" t="s">
        <v>16</v>
      </c>
      <c r="H5" s="18"/>
      <c r="I5" s="13" t="s">
        <v>16</v>
      </c>
      <c r="J5" s="18"/>
      <c r="K5" s="14" t="s">
        <v>16</v>
      </c>
    </row>
    <row r="6" spans="6:11" ht="9.75" customHeight="1">
      <c r="F6" s="6"/>
      <c r="G6" s="10"/>
      <c r="H6" s="10"/>
      <c r="I6" s="10"/>
      <c r="J6" s="10"/>
      <c r="K6" s="10"/>
    </row>
    <row r="7" spans="1:11" ht="19.5" customHeight="1">
      <c r="A7" s="26" t="s">
        <v>5</v>
      </c>
      <c r="B7" s="26"/>
      <c r="C7" s="26"/>
      <c r="D7" s="26"/>
      <c r="E7" s="27"/>
      <c r="F7" s="6">
        <f>SUM(H7+J7)</f>
        <v>25123</v>
      </c>
      <c r="G7" s="15">
        <v>100</v>
      </c>
      <c r="H7" s="10">
        <f>H9+H13</f>
        <v>23343</v>
      </c>
      <c r="I7" s="15">
        <v>100</v>
      </c>
      <c r="J7" s="10">
        <f>J9+J13</f>
        <v>1780</v>
      </c>
      <c r="K7" s="22">
        <v>100</v>
      </c>
    </row>
    <row r="8" spans="6:11" ht="9.75" customHeight="1">
      <c r="F8" s="6"/>
      <c r="G8" s="15"/>
      <c r="H8" s="10"/>
      <c r="I8" s="15"/>
      <c r="J8" s="10"/>
      <c r="K8" s="22"/>
    </row>
    <row r="9" spans="2:11" ht="19.5" customHeight="1">
      <c r="B9" s="4" t="s">
        <v>18</v>
      </c>
      <c r="F9" s="6">
        <f>SUM(H9,J9)</f>
        <v>13695</v>
      </c>
      <c r="G9" s="15">
        <f>F9/F7*100</f>
        <v>54.51180193448235</v>
      </c>
      <c r="H9" s="10">
        <f>H10+H11</f>
        <v>12892</v>
      </c>
      <c r="I9" s="15">
        <f>H9/$H$7*100</f>
        <v>55.22854817289979</v>
      </c>
      <c r="J9" s="10">
        <f>SUM(J10,J11)</f>
        <v>803</v>
      </c>
      <c r="K9" s="22">
        <f>J9/$J$7*100</f>
        <v>45.1123595505618</v>
      </c>
    </row>
    <row r="10" spans="4:11" ht="19.5" customHeight="1">
      <c r="D10" s="4" t="s">
        <v>19</v>
      </c>
      <c r="F10" s="6">
        <f>SUM(H10,J10)</f>
        <v>2833</v>
      </c>
      <c r="G10" s="15">
        <f>F10/F7*100</f>
        <v>11.276519523942206</v>
      </c>
      <c r="H10" s="10">
        <v>2833</v>
      </c>
      <c r="I10" s="15">
        <f>H10/$H$7*100</f>
        <v>12.136400634023047</v>
      </c>
      <c r="J10" s="5" t="s">
        <v>13</v>
      </c>
      <c r="K10" s="5" t="s">
        <v>13</v>
      </c>
    </row>
    <row r="11" spans="4:11" ht="19.5" customHeight="1">
      <c r="D11" s="4" t="s">
        <v>20</v>
      </c>
      <c r="F11" s="6">
        <f>SUM(H11,J11)</f>
        <v>10862</v>
      </c>
      <c r="G11" s="15">
        <f>F11/F7*100</f>
        <v>43.235282410540144</v>
      </c>
      <c r="H11" s="10">
        <v>10059</v>
      </c>
      <c r="I11" s="15">
        <f>H11/$H$7*100</f>
        <v>43.09214753887675</v>
      </c>
      <c r="J11" s="10">
        <v>803</v>
      </c>
      <c r="K11" s="22">
        <f>J11/$J$7*100</f>
        <v>45.1123595505618</v>
      </c>
    </row>
    <row r="12" spans="6:11" ht="9.75" customHeight="1">
      <c r="F12" s="6"/>
      <c r="G12" s="15"/>
      <c r="H12" s="10"/>
      <c r="I12" s="15"/>
      <c r="J12" s="10"/>
      <c r="K12" s="22"/>
    </row>
    <row r="13" spans="2:11" ht="19.5" customHeight="1">
      <c r="B13" s="4" t="s">
        <v>21</v>
      </c>
      <c r="F13" s="6">
        <f>SUM(H13+J13)</f>
        <v>11428</v>
      </c>
      <c r="G13" s="15">
        <f>F13/F7*100</f>
        <v>45.48819806551766</v>
      </c>
      <c r="H13" s="10">
        <v>10451</v>
      </c>
      <c r="I13" s="15">
        <f>H13/$H$7*100</f>
        <v>44.7714518271002</v>
      </c>
      <c r="J13" s="10">
        <v>977</v>
      </c>
      <c r="K13" s="22">
        <f>J13/$J$7*100</f>
        <v>54.8876404494382</v>
      </c>
    </row>
    <row r="14" spans="6:11" ht="9.75" customHeight="1">
      <c r="F14" s="6"/>
      <c r="G14" s="15"/>
      <c r="H14" s="10"/>
      <c r="I14" s="15"/>
      <c r="J14" s="10"/>
      <c r="K14" s="22"/>
    </row>
    <row r="15" spans="3:11" ht="19.5" customHeight="1">
      <c r="C15" s="4" t="s">
        <v>22</v>
      </c>
      <c r="F15" s="6">
        <f>SUM(H15+J15)</f>
        <v>11211</v>
      </c>
      <c r="G15" s="15">
        <f>F15/F7*100</f>
        <v>44.62444771723123</v>
      </c>
      <c r="H15" s="10">
        <v>10237</v>
      </c>
      <c r="I15" s="15">
        <f>H15/$H$7*100</f>
        <v>43.85468877179454</v>
      </c>
      <c r="J15" s="10">
        <v>974</v>
      </c>
      <c r="K15" s="22">
        <f>J15/$J$7*100</f>
        <v>54.71910112359551</v>
      </c>
    </row>
    <row r="16" spans="6:11" ht="9.75" customHeight="1">
      <c r="F16" s="6"/>
      <c r="G16" s="15"/>
      <c r="H16" s="10"/>
      <c r="I16" s="15"/>
      <c r="J16" s="10"/>
      <c r="K16" s="22"/>
    </row>
    <row r="17" spans="4:11" ht="19.5" customHeight="1">
      <c r="D17" s="4" t="s">
        <v>8</v>
      </c>
      <c r="F17" s="6">
        <f>SUM(H17+J17)</f>
        <v>3005</v>
      </c>
      <c r="G17" s="15">
        <f aca="true" t="shared" si="0" ref="G17:G33">F17/$F$7*100</f>
        <v>11.961151136408867</v>
      </c>
      <c r="H17" s="10">
        <v>2770</v>
      </c>
      <c r="I17" s="15">
        <f>H17/H7*100</f>
        <v>11.866512444844279</v>
      </c>
      <c r="J17" s="10">
        <v>235</v>
      </c>
      <c r="K17" s="22">
        <f aca="true" t="shared" si="1" ref="K17:K33">J17/$J$7*100</f>
        <v>13.202247191011235</v>
      </c>
    </row>
    <row r="18" spans="4:11" ht="19.5" customHeight="1">
      <c r="D18" s="4" t="s">
        <v>7</v>
      </c>
      <c r="F18" s="6">
        <f>SUM(H18+J18)</f>
        <v>2658</v>
      </c>
      <c r="G18" s="15">
        <f t="shared" si="0"/>
        <v>10.57994666242089</v>
      </c>
      <c r="H18" s="10">
        <f>SUM(H19:H23)</f>
        <v>2393</v>
      </c>
      <c r="I18" s="15">
        <f>H18/H7*100</f>
        <v>10.25146724928244</v>
      </c>
      <c r="J18" s="10">
        <f>SUM(J19:J23)</f>
        <v>265</v>
      </c>
      <c r="K18" s="22">
        <f t="shared" si="1"/>
        <v>14.887640449438203</v>
      </c>
    </row>
    <row r="19" spans="5:11" ht="19.5" customHeight="1">
      <c r="E19" s="4" t="s">
        <v>23</v>
      </c>
      <c r="F19" s="6">
        <f aca="true" t="shared" si="2" ref="F19:F33">SUM(H19+J19)</f>
        <v>361</v>
      </c>
      <c r="G19" s="15">
        <f t="shared" si="0"/>
        <v>1.4369303029096843</v>
      </c>
      <c r="H19" s="10">
        <v>355</v>
      </c>
      <c r="I19" s="15">
        <f>H19/H7*100</f>
        <v>1.5207985263248083</v>
      </c>
      <c r="J19" s="10">
        <v>6</v>
      </c>
      <c r="K19" s="22">
        <f t="shared" si="1"/>
        <v>0.33707865168539325</v>
      </c>
    </row>
    <row r="20" spans="5:11" ht="19.5" customHeight="1">
      <c r="E20" s="4" t="s">
        <v>24</v>
      </c>
      <c r="F20" s="6">
        <f t="shared" si="2"/>
        <v>1291</v>
      </c>
      <c r="G20" s="15">
        <f t="shared" si="0"/>
        <v>5.1387175098515305</v>
      </c>
      <c r="H20" s="10">
        <v>1048</v>
      </c>
      <c r="I20" s="15">
        <f>H20/H7*100</f>
        <v>4.4895686072912655</v>
      </c>
      <c r="J20" s="10">
        <v>243</v>
      </c>
      <c r="K20" s="22">
        <f t="shared" si="1"/>
        <v>13.651685393258429</v>
      </c>
    </row>
    <row r="21" spans="5:11" ht="19.5" customHeight="1">
      <c r="E21" s="4" t="s">
        <v>25</v>
      </c>
      <c r="F21" s="6">
        <f t="shared" si="2"/>
        <v>252</v>
      </c>
      <c r="G21" s="15">
        <f t="shared" si="0"/>
        <v>1.0030649205906939</v>
      </c>
      <c r="H21" s="10">
        <v>251</v>
      </c>
      <c r="I21" s="15">
        <f>H21/H7*100</f>
        <v>1.0752688172043012</v>
      </c>
      <c r="J21" s="10">
        <v>1</v>
      </c>
      <c r="K21" s="22">
        <f t="shared" si="1"/>
        <v>0.05617977528089888</v>
      </c>
    </row>
    <row r="22" spans="5:11" ht="19.5" customHeight="1">
      <c r="E22" s="4" t="s">
        <v>26</v>
      </c>
      <c r="F22" s="6">
        <f t="shared" si="2"/>
        <v>316</v>
      </c>
      <c r="G22" s="15">
        <f t="shared" si="0"/>
        <v>1.2578115670899175</v>
      </c>
      <c r="H22" s="10">
        <v>312</v>
      </c>
      <c r="I22" s="15">
        <f>H22/H7*100</f>
        <v>1.3365891273615216</v>
      </c>
      <c r="J22" s="10">
        <v>4</v>
      </c>
      <c r="K22" s="22">
        <f t="shared" si="1"/>
        <v>0.22471910112359553</v>
      </c>
    </row>
    <row r="23" spans="5:11" ht="19.5" customHeight="1">
      <c r="E23" s="4" t="s">
        <v>27</v>
      </c>
      <c r="F23" s="6">
        <f t="shared" si="2"/>
        <v>438</v>
      </c>
      <c r="G23" s="15">
        <f t="shared" si="0"/>
        <v>1.743422361979063</v>
      </c>
      <c r="H23" s="10">
        <v>427</v>
      </c>
      <c r="I23" s="15">
        <f>H23/H7*100</f>
        <v>1.8292421711005442</v>
      </c>
      <c r="J23" s="10">
        <v>11</v>
      </c>
      <c r="K23" s="22">
        <f t="shared" si="1"/>
        <v>0.6179775280898876</v>
      </c>
    </row>
    <row r="24" spans="4:11" ht="19.5" customHeight="1">
      <c r="D24" s="4" t="s">
        <v>10</v>
      </c>
      <c r="F24" s="6">
        <f t="shared" si="2"/>
        <v>1438</v>
      </c>
      <c r="G24" s="15">
        <f t="shared" si="0"/>
        <v>5.723838713529435</v>
      </c>
      <c r="H24" s="10">
        <v>1285</v>
      </c>
      <c r="I24" s="15">
        <f>H24/H7*100</f>
        <v>5.504862271344728</v>
      </c>
      <c r="J24" s="10">
        <v>153</v>
      </c>
      <c r="K24" s="22">
        <f t="shared" si="1"/>
        <v>8.595505617977528</v>
      </c>
    </row>
    <row r="25" spans="4:11" ht="19.5" customHeight="1">
      <c r="D25" s="4" t="s">
        <v>9</v>
      </c>
      <c r="F25" s="6">
        <f t="shared" si="2"/>
        <v>1240</v>
      </c>
      <c r="G25" s="15">
        <f t="shared" si="0"/>
        <v>4.935716275922462</v>
      </c>
      <c r="H25" s="10">
        <v>1091</v>
      </c>
      <c r="I25" s="15">
        <f>H25/H7*100</f>
        <v>4.673778006254552</v>
      </c>
      <c r="J25" s="21">
        <v>149</v>
      </c>
      <c r="K25" s="22">
        <f t="shared" si="1"/>
        <v>8.370786516853933</v>
      </c>
    </row>
    <row r="26" spans="4:11" ht="19.5" customHeight="1">
      <c r="D26" s="4" t="s">
        <v>12</v>
      </c>
      <c r="F26" s="6">
        <f t="shared" si="2"/>
        <v>744</v>
      </c>
      <c r="G26" s="15">
        <f t="shared" si="0"/>
        <v>2.961429765553477</v>
      </c>
      <c r="H26" s="10">
        <v>686</v>
      </c>
      <c r="I26" s="15">
        <f>H26/H7*100</f>
        <v>2.938782504391038</v>
      </c>
      <c r="J26" s="10">
        <v>58</v>
      </c>
      <c r="K26" s="22">
        <f t="shared" si="1"/>
        <v>3.258426966292135</v>
      </c>
    </row>
    <row r="27" spans="4:11" ht="19.5" customHeight="1">
      <c r="D27" s="4" t="s">
        <v>28</v>
      </c>
      <c r="F27" s="6">
        <f t="shared" si="2"/>
        <v>552</v>
      </c>
      <c r="G27" s="15">
        <f t="shared" si="0"/>
        <v>2.1971898260558054</v>
      </c>
      <c r="H27" s="10">
        <v>506</v>
      </c>
      <c r="I27" s="15">
        <f>H27/H7*100</f>
        <v>2.167673392451699</v>
      </c>
      <c r="J27" s="10">
        <v>46</v>
      </c>
      <c r="K27" s="22">
        <f t="shared" si="1"/>
        <v>2.584269662921348</v>
      </c>
    </row>
    <row r="28" spans="4:11" ht="19.5" customHeight="1">
      <c r="D28" s="4" t="s">
        <v>29</v>
      </c>
      <c r="F28" s="6">
        <f t="shared" si="2"/>
        <v>427</v>
      </c>
      <c r="G28" s="15">
        <f t="shared" si="0"/>
        <v>1.6996377821120088</v>
      </c>
      <c r="H28" s="10">
        <v>419</v>
      </c>
      <c r="I28" s="15">
        <f>H28/H7*100</f>
        <v>1.7949706550143514</v>
      </c>
      <c r="J28" s="21">
        <v>8</v>
      </c>
      <c r="K28" s="22">
        <f t="shared" si="1"/>
        <v>0.44943820224719105</v>
      </c>
    </row>
    <row r="29" spans="4:11" ht="19.5" customHeight="1">
      <c r="D29" s="4" t="s">
        <v>2</v>
      </c>
      <c r="F29" s="6">
        <f t="shared" si="2"/>
        <v>201</v>
      </c>
      <c r="G29" s="15">
        <f t="shared" si="0"/>
        <v>0.8000636866616248</v>
      </c>
      <c r="H29" s="10">
        <v>165</v>
      </c>
      <c r="I29" s="15">
        <f>H29/H7*100</f>
        <v>0.7068500192777277</v>
      </c>
      <c r="J29" s="10">
        <v>36</v>
      </c>
      <c r="K29" s="22">
        <f t="shared" si="1"/>
        <v>2.0224719101123596</v>
      </c>
    </row>
    <row r="30" spans="4:11" ht="19.5" customHeight="1">
      <c r="D30" s="4" t="s">
        <v>30</v>
      </c>
      <c r="F30" s="6">
        <f t="shared" si="2"/>
        <v>148</v>
      </c>
      <c r="G30" s="15">
        <f t="shared" si="0"/>
        <v>0.5891016200294551</v>
      </c>
      <c r="H30" s="10">
        <v>140</v>
      </c>
      <c r="I30" s="15">
        <f>H30/H7*100</f>
        <v>0.5997515315083751</v>
      </c>
      <c r="J30" s="10">
        <v>8</v>
      </c>
      <c r="K30" s="22">
        <f t="shared" si="1"/>
        <v>0.44943820224719105</v>
      </c>
    </row>
    <row r="31" spans="4:11" ht="19.5" customHeight="1">
      <c r="D31" s="4" t="s">
        <v>31</v>
      </c>
      <c r="F31" s="6">
        <f t="shared" si="2"/>
        <v>103</v>
      </c>
      <c r="G31" s="15">
        <f t="shared" si="0"/>
        <v>0.4099828842096883</v>
      </c>
      <c r="H31" s="10">
        <v>102</v>
      </c>
      <c r="I31" s="15">
        <f>H31/H7*100</f>
        <v>0.43696183009895895</v>
      </c>
      <c r="J31" s="10">
        <v>1</v>
      </c>
      <c r="K31" s="22">
        <f t="shared" si="1"/>
        <v>0.05617977528089888</v>
      </c>
    </row>
    <row r="32" spans="4:11" ht="19.5" customHeight="1">
      <c r="D32" s="4" t="s">
        <v>32</v>
      </c>
      <c r="F32" s="6">
        <f t="shared" si="2"/>
        <v>92</v>
      </c>
      <c r="G32" s="15">
        <f t="shared" si="0"/>
        <v>0.36619830434263423</v>
      </c>
      <c r="H32" s="10">
        <v>90</v>
      </c>
      <c r="I32" s="15">
        <f>H32/H7*100</f>
        <v>0.3855545559696697</v>
      </c>
      <c r="J32" s="10">
        <v>2</v>
      </c>
      <c r="K32" s="22">
        <f t="shared" si="1"/>
        <v>0.11235955056179776</v>
      </c>
    </row>
    <row r="33" spans="4:11" ht="19.5" customHeight="1">
      <c r="D33" s="4" t="s">
        <v>11</v>
      </c>
      <c r="F33" s="6">
        <f t="shared" si="2"/>
        <v>603</v>
      </c>
      <c r="G33" s="15">
        <f t="shared" si="0"/>
        <v>2.4001910599848744</v>
      </c>
      <c r="H33" s="10">
        <f>SUM(H15-H17-H18-H24-H25-H26-H27-H28-H29-H30-H31-H32)</f>
        <v>590</v>
      </c>
      <c r="I33" s="15">
        <f>H33/H7*100</f>
        <v>2.5275243113567236</v>
      </c>
      <c r="J33" s="10">
        <f>SUM(J15-J17-J18-J24-J25-J26-J27-J28-J29-J30-J31-J32)</f>
        <v>13</v>
      </c>
      <c r="K33" s="22">
        <f t="shared" si="1"/>
        <v>0.7303370786516854</v>
      </c>
    </row>
    <row r="34" spans="6:11" ht="9.75" customHeight="1">
      <c r="F34" s="6"/>
      <c r="G34" s="15"/>
      <c r="H34" s="10"/>
      <c r="I34" s="15"/>
      <c r="J34" s="10"/>
      <c r="K34" s="22"/>
    </row>
    <row r="35" spans="3:11" ht="19.5" customHeight="1">
      <c r="C35" s="4" t="s">
        <v>0</v>
      </c>
      <c r="F35" s="6">
        <f>SUM(H35,J35)</f>
        <v>217</v>
      </c>
      <c r="G35" s="15">
        <f aca="true" t="shared" si="3" ref="G35:G40">F35/$F$7*100</f>
        <v>0.8637503482864307</v>
      </c>
      <c r="H35" s="10">
        <v>214</v>
      </c>
      <c r="I35" s="15">
        <f>H35/H7*100</f>
        <v>0.9167630553056592</v>
      </c>
      <c r="J35" s="10">
        <v>3</v>
      </c>
      <c r="K35" s="22">
        <f>J35/$J$7*100</f>
        <v>0.16853932584269662</v>
      </c>
    </row>
    <row r="36" spans="4:11" ht="19.5" customHeight="1">
      <c r="D36" s="4" t="s">
        <v>33</v>
      </c>
      <c r="F36" s="6">
        <f>SUM(H36,J36)</f>
        <v>55</v>
      </c>
      <c r="G36" s="15">
        <f t="shared" si="3"/>
        <v>0.21892289933527048</v>
      </c>
      <c r="H36" s="10">
        <v>55</v>
      </c>
      <c r="I36" s="15">
        <f>H36/$H$7*100</f>
        <v>0.23561667309257595</v>
      </c>
      <c r="J36" s="5" t="s">
        <v>13</v>
      </c>
      <c r="K36" s="5" t="s">
        <v>13</v>
      </c>
    </row>
    <row r="37" spans="4:11" ht="19.5" customHeight="1">
      <c r="D37" s="4" t="s">
        <v>34</v>
      </c>
      <c r="F37" s="6">
        <f>SUM(H37+J37)</f>
        <v>28</v>
      </c>
      <c r="G37" s="15">
        <f t="shared" si="3"/>
        <v>0.11145165784341043</v>
      </c>
      <c r="H37" s="10">
        <v>27</v>
      </c>
      <c r="I37" s="15">
        <f>H37/$H$7*100</f>
        <v>0.11566636679090092</v>
      </c>
      <c r="J37" s="12">
        <v>1</v>
      </c>
      <c r="K37" s="22">
        <f>J37/$J$7*100</f>
        <v>0.05617977528089888</v>
      </c>
    </row>
    <row r="38" spans="4:11" ht="19.5" customHeight="1">
      <c r="D38" s="4" t="s">
        <v>35</v>
      </c>
      <c r="F38" s="6">
        <f>SUM(H38,J38)</f>
        <v>24</v>
      </c>
      <c r="G38" s="15">
        <f t="shared" si="3"/>
        <v>0.09552999243720893</v>
      </c>
      <c r="H38" s="10">
        <v>24</v>
      </c>
      <c r="I38" s="15">
        <f>H38/$H$7*100</f>
        <v>0.10281454825857858</v>
      </c>
      <c r="J38" s="5" t="s">
        <v>13</v>
      </c>
      <c r="K38" s="5" t="s">
        <v>13</v>
      </c>
    </row>
    <row r="39" spans="4:11" ht="19.5" customHeight="1">
      <c r="D39" s="4" t="s">
        <v>36</v>
      </c>
      <c r="F39" s="6">
        <f>SUM(H39,J39)</f>
        <v>16</v>
      </c>
      <c r="G39" s="15">
        <f t="shared" si="3"/>
        <v>0.06368666162480596</v>
      </c>
      <c r="H39" s="10">
        <v>16</v>
      </c>
      <c r="I39" s="15">
        <f>H39/$H$7*100</f>
        <v>0.06854303217238573</v>
      </c>
      <c r="J39" s="5" t="s">
        <v>13</v>
      </c>
      <c r="K39" s="5" t="s">
        <v>13</v>
      </c>
    </row>
    <row r="40" spans="1:11" ht="19.5" customHeight="1">
      <c r="A40" s="24"/>
      <c r="B40" s="24"/>
      <c r="C40" s="24"/>
      <c r="D40" s="20" t="s">
        <v>37</v>
      </c>
      <c r="E40" s="8"/>
      <c r="F40" s="7">
        <f>SUM(H40,J40)</f>
        <v>94</v>
      </c>
      <c r="G40" s="16">
        <f t="shared" si="3"/>
        <v>0.374159137045735</v>
      </c>
      <c r="H40" s="11">
        <f>SUM(H35-H36-H37-H38-H39)</f>
        <v>92</v>
      </c>
      <c r="I40" s="16">
        <f>H40/$H$7*100</f>
        <v>0.3941224349912179</v>
      </c>
      <c r="J40" s="11">
        <f>J35-SUM(J36:J39)</f>
        <v>2</v>
      </c>
      <c r="K40" s="23">
        <f>J40/$J$7*100</f>
        <v>0.11235955056179776</v>
      </c>
    </row>
    <row r="41" spans="1:11" ht="19.5" customHeight="1">
      <c r="A41" s="3" t="s">
        <v>39</v>
      </c>
      <c r="K41" s="1" t="s">
        <v>1</v>
      </c>
    </row>
    <row r="53" spans="6:11" ht="20.25" customHeight="1">
      <c r="F53" s="17"/>
      <c r="G53" s="17"/>
      <c r="H53" s="17"/>
      <c r="I53" s="17"/>
      <c r="J53" s="17"/>
      <c r="K53" s="17"/>
    </row>
  </sheetData>
  <sheetProtection/>
  <mergeCells count="6">
    <mergeCell ref="A7:E7"/>
    <mergeCell ref="A1:K1"/>
    <mergeCell ref="F4:G4"/>
    <mergeCell ref="H4:I4"/>
    <mergeCell ref="J4:K4"/>
    <mergeCell ref="A4:E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I33 F37" formula="1"/>
    <ignoredError sqref="H18 J18" formulaRange="1"/>
    <ignoredError sqref="I1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103302</cp:lastModifiedBy>
  <cp:lastPrinted>2012-06-12T08:04:02Z</cp:lastPrinted>
  <dcterms:created xsi:type="dcterms:W3CDTF">2000-02-10T05:58:36Z</dcterms:created>
  <dcterms:modified xsi:type="dcterms:W3CDTF">2012-06-19T05:21:19Z</dcterms:modified>
  <cp:category/>
  <cp:version/>
  <cp:contentType/>
  <cp:contentStatus/>
</cp:coreProperties>
</file>