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92.168.10.86\下水道課\GYOMU\公営企業決算統計\R6年度決算\05経営比較分析表\260216【宮城県市町村課】令和６年度決算に係る経営比較分析表の確認事項等について\02回答\"/>
    </mc:Choice>
  </mc:AlternateContent>
  <xr:revisionPtr revIDLastSave="0" documentId="13_ncr:1_{9089ED9A-6816-4FD9-B331-D2B33A1034A7}" xr6:coauthVersionLast="36" xr6:coauthVersionMax="36" xr10:uidLastSave="{00000000-0000-0000-0000-000000000000}"/>
  <workbookProtection workbookAlgorithmName="SHA-512" workbookHashValue="5xukYgCG1TyapmGZQ6sNJIra3AhjYntftMMeKiZTTWkGjdv+br+7iWyoRDHEJ50rpZ6EBUEubooY+iZReKtlrQ==" workbookSaltValue="o39rBp+ytFgJzrDk+XV71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G85" i="4"/>
  <c r="E85" i="4"/>
  <c r="BB10" i="4"/>
  <c r="AT10" i="4"/>
  <c r="P10"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<sst xmlns="http://schemas.openxmlformats.org/spreadsheetml/2006/main" count="236" uniqueCount="115">
  <si>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</si>
  <si>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</si>
  <si>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</si>
  <si>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</si>
  <si>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</si>
  <si>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</si>
  <si>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</si>
  <si>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</si>
  <si>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</si>
  <si>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</si>
  <si>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</si>
  <si>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</si>
  <si>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</si>
  <si>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</si>
  <si>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</si>
  <si>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</si>
  <si>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</si>
  <si>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</si>
  <si>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</si>
  <si>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</si>
  <si>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</si>
  <si>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</si>
  <si>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</si>
  <si>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</si>
  <si>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</si>
  <si>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</si>
  <si>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</si>
  <si>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</si>
  <si>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</si>
  <si>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</si>
  <si>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</si>
  <si>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</si>
  <si>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</si>
  <si>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</si>
  <si>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</si>
  <si>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</si>
  <si>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</si>
  <si>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</si>
  <si>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</si>
  <si>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</si>
  <si>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</si>
  <si>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</si>
  <si>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</si>
  <si>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</si>
  <si>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</si>
  <si>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</si>
  <si>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</si>
  <si>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</si>
  <si>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</si>
  <si>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</si>
  <si>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</si>
  <si>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</si>
  <si>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</si>
  <si>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</si>
  <si>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</si>
  <si>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</si>
  <si>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</si>
  <si>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</si>
  <si>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</si>
  <si>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</si>
  <si>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</si>
  <si>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</si>
  <si>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</si>
  <si>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</si>
  <si>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</si>
  <si>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</si>
  <si>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</si>
  <si>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</si>
  <si>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</si>
  <si>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</si>
  <si>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</si>
  <si>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</si>
  <si>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</si>
  <si>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</si>
  <si>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</si>
  <si>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</si>
  <si>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</si>
  <si>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</si>
  <si>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</si>
  <si>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</si>
  <si>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</si>
  <si>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</si>
  <si>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</si>
  <si>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</si>
  <si>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</si>
  <si>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</si>
  <si>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</si>
  <si>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</si>
  <si>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</si>
  <si>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</si>
  <si>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</si>
  <si>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</si>
  <si>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</si>
  <si>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</si>
  <si>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</si>
  <si>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</si>
  <si>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塩竈市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</si>
  <si>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</si>
  <si>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</si>
  <si>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</si>
  <si>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</si>
  <si>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</si>
  <si>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</si>
  <si>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</si>
  <si>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</si>
  <si>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</si>
  <si>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</si>
  <si>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</si>
  <si>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</si>
  <si>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</si>
  <si>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</si>
  <si>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</si>
  <si>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類似団体と比較して地理的な要因</t>
    </r>
    <r>
      <rPr>
        <sz val="11"/>
        <rFont val="ＭＳ ゴシック"/>
        <family val="3"/>
        <charset val="128"/>
      </rPr>
      <t>により建設費が割り高であるため、企業債残高が高くなっています。
　既存施設の老朽化が進んでおり、</t>
    </r>
    <r>
      <rPr>
        <sz val="11"/>
        <color theme="1"/>
        <rFont val="ＭＳ ゴシック"/>
        <family val="3"/>
        <charset val="128"/>
      </rPr>
      <t>今後は更新に関する費用の増加が見込まれます。人口減少が進む中で使用料収入の落ち込みが見込まれており、今後は安定した経営のため、ストックマネジメント計画に基づく効率的な改修・更新や維持管理費用の節減、使用料収入の確保等に取り組む必要があります。</t>
    </r>
    <phoneticPr fontId="4"/>
  </si>
  <si>
    <t>①経営収支比率は、100％を上回っており、健全な経営状態といえます。一方、人口減少等による収益減少や老朽化している管路更新の影響を踏まえ、今後更なる費用の縮減に努める必要があります。
②累積欠損金比率は発生しておらず、健全な経営状態であります。
③流動比率は、100％を下回るため短期債務に対する支払い能力は十分にあるとはいえません。一方、企業債元利償還金が年々減少していることから、今後、改善傾向が見込まれます。
④企業債残高対事業規模比率は、類似団体と比較して高い数値となっています。これは、本市の地理的要因である埋立地等に下水道施設を整備する費用が割高であることによります。
⑤経費回収率は類似団体をわずかに上回りました。令和６年度に減価償却費の再算定を行ったことで、汚水処理費が減少したことなどが要因として考えられます。これは一時的に改善したように見えるだけであるため、今後も下水道使用料の確保、経費削減等の改善を図っていきます。
⑥汚水処理原価は、類似団体と比較して高い数値となっています。要因として、不明水流入等が考えられるため、引き続き不明水対策に取り組んでまいります。
⑦施設利用率はありません。
⑧水洗化率は、類似団体を上回った数値となっています。今後も引き続き水洗化の普及に努めます。</t>
    <rPh sb="71" eb="72">
      <t>サラ</t>
    </rPh>
    <rPh sb="298" eb="300">
      <t>ルイジ</t>
    </rPh>
    <rPh sb="300" eb="302">
      <t>ダンタイ</t>
    </rPh>
    <rPh sb="307" eb="309">
      <t>ウワマワ</t>
    </rPh>
    <rPh sb="314" eb="316">
      <t>レイワ</t>
    </rPh>
    <rPh sb="317" eb="319">
      <t>ネンド</t>
    </rPh>
    <rPh sb="320" eb="322">
      <t>ゲンカ</t>
    </rPh>
    <rPh sb="322" eb="324">
      <t>ショウキャク</t>
    </rPh>
    <rPh sb="324" eb="325">
      <t>ヒ</t>
    </rPh>
    <rPh sb="326" eb="329">
      <t>サイサンテイ</t>
    </rPh>
    <rPh sb="330" eb="331">
      <t>オコナ</t>
    </rPh>
    <rPh sb="337" eb="339">
      <t>オスイ</t>
    </rPh>
    <rPh sb="339" eb="341">
      <t>ショリ</t>
    </rPh>
    <rPh sb="341" eb="342">
      <t>ヒ</t>
    </rPh>
    <rPh sb="343" eb="345">
      <t>ゲンショウ</t>
    </rPh>
    <rPh sb="352" eb="354">
      <t>ヨウイン</t>
    </rPh>
    <rPh sb="357" eb="358">
      <t>カンガ</t>
    </rPh>
    <rPh sb="367" eb="370">
      <t>イチジテキ</t>
    </rPh>
    <rPh sb="371" eb="373">
      <t>カイゼン</t>
    </rPh>
    <rPh sb="378" eb="379">
      <t>ミ</t>
    </rPh>
    <rPh sb="389" eb="391">
      <t>コンゴ</t>
    </rPh>
    <rPh sb="392" eb="395">
      <t>ゲスイドウ</t>
    </rPh>
    <rPh sb="395" eb="398">
      <t>シヨウリョウ</t>
    </rPh>
    <rPh sb="399" eb="401">
      <t>カクホ</t>
    </rPh>
    <rPh sb="402" eb="404">
      <t>ケイヒ</t>
    </rPh>
    <rPh sb="404" eb="406">
      <t>サクゲン</t>
    </rPh>
    <rPh sb="406" eb="407">
      <t>トウ</t>
    </rPh>
    <rPh sb="408" eb="410">
      <t>カイゼン</t>
    </rPh>
    <rPh sb="411" eb="412">
      <t>ハカ</t>
    </rPh>
    <rPh sb="440" eb="442">
      <t>スウチ</t>
    </rPh>
    <rPh sb="461" eb="462">
      <t>トウ</t>
    </rPh>
    <rPh sb="519" eb="521">
      <t>ウワマワ</t>
    </rPh>
    <phoneticPr fontId="4"/>
  </si>
  <si>
    <t>①有形固定資産減価償却率は、類似団体と比較して小さくなっています。これは、法適用前の償却累計額を控除した額を、開始時点の資産として計上したためと思われます。
　また、令和６年度に減価償却費の再算定を行ったため、令和５年度と比較して数値が一時的に大きくなったと考えられます。
　本市は、整備開始50年度を経過し、管渠の老朽化が進行しています。今後は、ストックマネジメント計画に基づく効率的かつ効果的な施設更新を実施していきます。
②管渠老朽化率はありません。
③管渠改善率はありません。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</si>
</sst>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0.45</c:v>
                </c:pt>
                <c:pt idx="2">
                  <c:v>0.28999999999999998</c:v>
                </c:pt>
                <c:pt idx="3" formatCode="#,##0.00;&quot;△&quot;#,##0.00">
                  <c:v>0</c:v>
                </c:pt>
                <c:pt idx="4" formatCode="#,##0.00;&quot;△&quot;#,##0.00">
                  <c:v>0</c:v>
                </c:pt>
              </c:numCache>
            </c:numRef>
          </c:val>
          <c:extLst>
            <c:ext xmlns:c16="http://schemas.microsoft.com/office/drawing/2014/chart" uri="{C3380CC4-5D6E-409C-BE32-E72D297353CC}">
              <c16:uniqueId val="{00000000-10BF-4FFB-BB00-53CB862F7B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10BF-4FFB-BB00-53CB862F7B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D1-4B22-8396-C67ECD3F7B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2DD1-4B22-8396-C67ECD3F7B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97.22</c:v>
                </c:pt>
                <c:pt idx="1">
                  <c:v>97.19</c:v>
                </c:pt>
                <c:pt idx="2">
                  <c:v>96.85</c:v>
                </c:pt>
                <c:pt idx="3">
                  <c:v>97.08</c:v>
                </c:pt>
                <c:pt idx="4">
                  <c:v>97.08</c:v>
                </c:pt>
              </c:numCache>
            </c:numRef>
          </c:val>
          <c:extLst>
            <c:ext xmlns:c16="http://schemas.microsoft.com/office/drawing/2014/chart" uri="{C3380CC4-5D6E-409C-BE32-E72D297353CC}">
              <c16:uniqueId val="{00000000-B6EA-4463-98B4-335D197260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B6EA-4463-98B4-335D197260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111.99</c:v>
                </c:pt>
                <c:pt idx="1">
                  <c:v>116.59</c:v>
                </c:pt>
                <c:pt idx="2">
                  <c:v>114.53</c:v>
                </c:pt>
                <c:pt idx="3">
                  <c:v>114.98</c:v>
                </c:pt>
                <c:pt idx="4">
                  <c:v>114.19</c:v>
                </c:pt>
              </c:numCache>
            </c:numRef>
          </c:val>
          <c:extLst>
            <c:ext xmlns:c16="http://schemas.microsoft.com/office/drawing/2014/chart" uri="{C3380CC4-5D6E-409C-BE32-E72D297353CC}">
              <c16:uniqueId val="{00000000-D4F7-44FA-A6B4-3880E82B59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D4F7-44FA-A6B4-3880E82B59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4.0599999999999996</c:v>
                </c:pt>
                <c:pt idx="1">
                  <c:v>7.9</c:v>
                </c:pt>
                <c:pt idx="2">
                  <c:v>11.47</c:v>
                </c:pt>
                <c:pt idx="3">
                  <c:v>14.96</c:v>
                </c:pt>
                <c:pt idx="4">
                  <c:v>18.86</c:v>
                </c:pt>
              </c:numCache>
            </c:numRef>
          </c:val>
          <c:extLst>
            <c:ext xmlns:c16="http://schemas.microsoft.com/office/drawing/2014/chart" uri="{C3380CC4-5D6E-409C-BE32-E72D297353CC}">
              <c16:uniqueId val="{00000000-25CD-466E-9FC9-8E11D48A94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5CD-466E-9FC9-8E11D48A94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70-428B-B088-A0E6E7C4D4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A70-428B-B088-A0E6E7C4D4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C6-47A2-92E8-98162604FB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0BC6-47A2-92E8-98162604FB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15.21</c:v>
                </c:pt>
                <c:pt idx="1">
                  <c:v>16.079999999999998</c:v>
                </c:pt>
                <c:pt idx="2">
                  <c:v>21.11</c:v>
                </c:pt>
                <c:pt idx="3">
                  <c:v>35.97</c:v>
                </c:pt>
                <c:pt idx="4">
                  <c:v>31.07</c:v>
                </c:pt>
              </c:numCache>
            </c:numRef>
          </c:val>
          <c:extLst>
            <c:ext xmlns:c16="http://schemas.microsoft.com/office/drawing/2014/chart" uri="{C3380CC4-5D6E-409C-BE32-E72D297353CC}">
              <c16:uniqueId val="{00000000-752E-40D4-B333-9B34907638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52E-40D4-B333-9B34907638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993.84</c:v>
                </c:pt>
                <c:pt idx="1">
                  <c:v>920.48</c:v>
                </c:pt>
                <c:pt idx="2">
                  <c:v>879.59</c:v>
                </c:pt>
                <c:pt idx="3">
                  <c:v>855.61</c:v>
                </c:pt>
                <c:pt idx="4">
                  <c:v>794.54</c:v>
                </c:pt>
              </c:numCache>
            </c:numRef>
          </c:val>
          <c:extLst>
            <c:ext xmlns:c16="http://schemas.microsoft.com/office/drawing/2014/chart" uri="{C3380CC4-5D6E-409C-BE32-E72D297353CC}">
              <c16:uniqueId val="{00000000-2EC0-4A62-8818-994BD99868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EC0-4A62-8818-994BD99868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35.299999999999997</c:v>
                </c:pt>
                <c:pt idx="1">
                  <c:v>47.13</c:v>
                </c:pt>
                <c:pt idx="2">
                  <c:v>89.53</c:v>
                </c:pt>
                <c:pt idx="3">
                  <c:v>89.5</c:v>
                </c:pt>
                <c:pt idx="4">
                  <c:v>103.13</c:v>
                </c:pt>
              </c:numCache>
            </c:numRef>
          </c:val>
          <c:extLst>
            <c:ext xmlns:c16="http://schemas.microsoft.com/office/drawing/2014/chart" uri="{C3380CC4-5D6E-409C-BE32-E72D297353CC}">
              <c16:uniqueId val="{00000000-ABBE-4AE2-A0DB-73BC1552A3A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ABBE-4AE2-A0DB-73BC1552A3A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530.63</c:v>
                </c:pt>
                <c:pt idx="1">
                  <c:v>396.04</c:v>
                </c:pt>
                <c:pt idx="2">
                  <c:v>208.01</c:v>
                </c:pt>
                <c:pt idx="3">
                  <c:v>208.54</c:v>
                </c:pt>
                <c:pt idx="4">
                  <c:v>181.37</c:v>
                </c:pt>
              </c:numCache>
            </c:numRef>
          </c:val>
          <c:extLst>
            <c:ext xmlns:c16="http://schemas.microsoft.com/office/drawing/2014/chart" uri="{C3380CC4-5D6E-409C-BE32-E72D297353CC}">
              <c16:uniqueId val="{00000000-9CE6-4827-B8AF-5EB910FFE4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9CE6-4827-B8AF-5EB910FFE4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55" zoomScale="130" zoomScaleNormal="13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塩竈市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51726</v>
      </c>
      <c r="AM8" s="41"/>
      <c r="AN8" s="41"/>
      <c r="AO8" s="41"/>
      <c r="AP8" s="41"/>
      <c r="AQ8" s="41"/>
      <c r="AR8" s="41"/>
      <c r="AS8" s="41"/>
      <c r="AT8" s="34">
        <f>データ!T6</f>
        <v>17.38</v>
      </c>
      <c r="AU8" s="34"/>
      <c r="AV8" s="34"/>
      <c r="AW8" s="34"/>
      <c r="AX8" s="34"/>
      <c r="AY8" s="34"/>
      <c r="AZ8" s="34"/>
      <c r="BA8" s="34"/>
      <c r="BB8" s="34">
        <f>データ!U6</f>
        <v>2976.18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71.25</v>
      </c>
      <c r="J10" s="34"/>
      <c r="K10" s="34"/>
      <c r="L10" s="34"/>
      <c r="M10" s="34"/>
      <c r="N10" s="34"/>
      <c r="O10" s="34"/>
      <c r="P10" s="34">
        <f>データ!P6</f>
        <v>99.44</v>
      </c>
      <c r="Q10" s="34"/>
      <c r="R10" s="34"/>
      <c r="S10" s="34"/>
      <c r="T10" s="34"/>
      <c r="U10" s="34"/>
      <c r="V10" s="34"/>
      <c r="W10" s="34">
        <f>データ!Q6</f>
        <v>80.5</v>
      </c>
      <c r="X10" s="34"/>
      <c r="Y10" s="34"/>
      <c r="Z10" s="34"/>
      <c r="AA10" s="34"/>
      <c r="AB10" s="34"/>
      <c r="AC10" s="34"/>
      <c r="AD10" s="41">
        <f>データ!R6</f>
        <v>3905</v>
      </c>
      <c r="AE10" s="41"/>
      <c r="AF10" s="41"/>
      <c r="AG10" s="41"/>
      <c r="AH10" s="41"/>
      <c r="AI10" s="41"/>
      <c r="AJ10" s="41"/>
      <c r="AK10" s="2"/>
      <c r="AL10" s="41">
        <f>データ!V6</f>
        <v>51244</v>
      </c>
      <c r="AM10" s="41"/>
      <c r="AN10" s="41"/>
      <c r="AO10" s="41"/>
      <c r="AP10" s="41"/>
      <c r="AQ10" s="41"/>
      <c r="AR10" s="41"/>
      <c r="AS10" s="41"/>
      <c r="AT10" s="34">
        <f>データ!W6</f>
        <v>11.61</v>
      </c>
      <c r="AU10" s="34"/>
      <c r="AV10" s="34"/>
      <c r="AW10" s="34"/>
      <c r="AX10" s="34"/>
      <c r="AY10" s="34"/>
      <c r="AZ10" s="34"/>
      <c r="BA10" s="34"/>
      <c r="BB10" s="34">
        <f>データ!X6</f>
        <v>4413.78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C8NRb0BZr8iWlPHcpMBnrAAMfNLsJl5mv4mwtGEYEX/UjM3ibHNcE+VVAT8ajrrMr+vJPDtCUq+8GRMObiejw==" saltValue="oqPymKJxhwKsj8KvZaUE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42030</v>
      </c>
      <c r="D6" s="19">
        <f t="shared" si="3"/>
        <v>46</v>
      </c>
      <c r="E6" s="19">
        <f t="shared" si="3"/>
        <v>17</v>
      </c>
      <c r="F6" s="19">
        <f t="shared" si="3"/>
        <v>1</v>
      </c>
      <c r="G6" s="19">
        <f t="shared" si="3"/>
        <v>0</v>
      </c>
      <c r="H6" s="19" t="str">
        <f t="shared" si="3"/>
        <v>宮城県　塩竈市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71.25</v>
      </c>
      <c r="P6" s="20">
        <f t="shared" si="3"/>
        <v>99.44</v>
      </c>
      <c r="Q6" s="20">
        <f t="shared" si="3"/>
        <v>80.5</v>
      </c>
      <c r="R6" s="20">
        <f t="shared" si="3"/>
        <v>3905</v>
      </c>
      <c r="S6" s="20">
        <f t="shared" si="3"/>
        <v>51726</v>
      </c>
      <c r="T6" s="20">
        <f t="shared" si="3"/>
        <v>17.38</v>
      </c>
      <c r="U6" s="20">
        <f t="shared" si="3"/>
        <v>2976.18</v>
      </c>
      <c r="V6" s="20">
        <f t="shared" si="3"/>
        <v>51244</v>
      </c>
      <c r="W6" s="20">
        <f t="shared" si="3"/>
        <v>11.61</v>
      </c>
      <c r="X6" s="20">
        <f t="shared" si="3"/>
        <v>4413.78</v>
      </c>
      <c r="Y6" s="21">
        <f>IF(Y7="",NA(),Y7)</f>
        <v>111.99</v>
      </c>
      <c r="Z6" s="21">
        <f t="shared" ref="Z6:AH6" si="4">IF(Z7="",NA(),Z7)</f>
        <v>116.59</v>
      </c>
      <c r="AA6" s="21">
        <f t="shared" si="4"/>
        <v>114.53</v>
      </c>
      <c r="AB6" s="21">
        <f t="shared" si="4"/>
        <v>114.98</v>
      </c>
      <c r="AC6" s="21">
        <f t="shared" si="4"/>
        <v>114.19</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15.21</v>
      </c>
      <c r="AV6" s="21">
        <f t="shared" ref="AV6:BD6" si="6">IF(AV7="",NA(),AV7)</f>
        <v>16.079999999999998</v>
      </c>
      <c r="AW6" s="21">
        <f t="shared" si="6"/>
        <v>21.11</v>
      </c>
      <c r="AX6" s="21">
        <f t="shared" si="6"/>
        <v>35.97</v>
      </c>
      <c r="AY6" s="21">
        <f t="shared" si="6"/>
        <v>31.07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993.84</v>
      </c>
      <c r="BG6" s="21">
        <f t="shared" ref="BG6:BO6" si="7">IF(BG7="",NA(),BG7)</f>
        <v>920.48</v>
      </c>
      <c r="BH6" s="21">
        <f t="shared" si="7"/>
        <v>879.59</v>
      </c>
      <c r="BI6" s="21">
        <f t="shared" si="7"/>
        <v>855.61</v>
      </c>
      <c r="BJ6" s="21">
        <f t="shared" si="7"/>
        <v>794.54</v>
      </c>
      <c r="BK6" s="21">
        <f t="shared" si="7"/>
        <v>857.88</v>
      </c>
      <c r="BL6" s="21">
        <f t="shared" si="7"/>
        <v>825.1</v>
      </c>
      <c r="BM6" s="21">
        <f t="shared" si="7"/>
        <v>789.87</v>
      </c>
      <c r="BN6" s="21">
        <f t="shared" si="7"/>
        <v>749.43</v>
      </c>
      <c r="BO6" s="21">
        <f t="shared" si="7"/>
        <v>698.04</v>
      </c>
      <c r="BP6" s="20" t="str">
        <f>IF(BP7="","",IF(BP7="-","【-】","【"&amp;SUBSTITUTE(TEXT(BP7,"#,##0.00"),"-","△")&amp;"】"))</f>
        <v>【602.56】</v>
      </c>
      <c r="BQ6" s="21">
        <f>IF(BQ7="",NA(),BQ7)</f>
        <v>35.299999999999997</v>
      </c>
      <c r="BR6" s="21">
        <f t="shared" ref="BR6:BZ6" si="8">IF(BR7="",NA(),BR7)</f>
        <v>47.13</v>
      </c>
      <c r="BS6" s="21">
        <f t="shared" si="8"/>
        <v>89.53</v>
      </c>
      <c r="BT6" s="21">
        <f t="shared" si="8"/>
        <v>89.5</v>
      </c>
      <c r="BU6" s="21">
        <f t="shared" si="8"/>
        <v>103.13</v>
      </c>
      <c r="BV6" s="21">
        <f t="shared" si="8"/>
        <v>94.97</v>
      </c>
      <c r="BW6" s="21">
        <f t="shared" si="8"/>
        <v>97.07</v>
      </c>
      <c r="BX6" s="21">
        <f t="shared" si="8"/>
        <v>98.06</v>
      </c>
      <c r="BY6" s="21">
        <f t="shared" si="8"/>
        <v>98.46</v>
      </c>
      <c r="BZ6" s="21">
        <f t="shared" si="8"/>
        <v>97.98</v>
      </c>
      <c r="CA6" s="20" t="str">
        <f>IF(CA7="","",IF(CA7="-","【-】","【"&amp;SUBSTITUTE(TEXT(CA7,"#,##0.00"),"-","△")&amp;"】"))</f>
        <v>【97.94】</v>
      </c>
      <c r="CB6" s="21">
        <f>IF(CB7="",NA(),CB7)</f>
        <v>530.63</v>
      </c>
      <c r="CC6" s="21">
        <f t="shared" ref="CC6:CK6" si="9">IF(CC7="",NA(),CC7)</f>
        <v>396.04</v>
      </c>
      <c r="CD6" s="21">
        <f t="shared" si="9"/>
        <v>208.01</v>
      </c>
      <c r="CE6" s="21">
        <f t="shared" si="9"/>
        <v>208.54</v>
      </c>
      <c r="CF6" s="21">
        <f t="shared" si="9"/>
        <v>181.37</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97.22</v>
      </c>
      <c r="CY6" s="21">
        <f t="shared" ref="CY6:DG6" si="11">IF(CY7="",NA(),CY7)</f>
        <v>97.19</v>
      </c>
      <c r="CZ6" s="21">
        <f t="shared" si="11"/>
        <v>96.85</v>
      </c>
      <c r="DA6" s="21">
        <f t="shared" si="11"/>
        <v>97.08</v>
      </c>
      <c r="DB6" s="21">
        <f t="shared" si="11"/>
        <v>97.08</v>
      </c>
      <c r="DC6" s="21">
        <f t="shared" si="11"/>
        <v>92.72</v>
      </c>
      <c r="DD6" s="21">
        <f t="shared" si="11"/>
        <v>92.88</v>
      </c>
      <c r="DE6" s="21">
        <f t="shared" si="11"/>
        <v>92.9</v>
      </c>
      <c r="DF6" s="21">
        <f t="shared" si="11"/>
        <v>92.89</v>
      </c>
      <c r="DG6" s="21">
        <f t="shared" si="11"/>
        <v>93.08</v>
      </c>
      <c r="DH6" s="20" t="str">
        <f>IF(DH7="","",IF(DH7="-","【-】","【"&amp;SUBSTITUTE(TEXT(DH7,"#,##0.00"),"-","△")&amp;"】"))</f>
        <v>【96.00】</v>
      </c>
      <c r="DI6" s="21">
        <f>IF(DI7="",NA(),DI7)</f>
        <v>4.0599999999999996</v>
      </c>
      <c r="DJ6" s="21">
        <f t="shared" ref="DJ6:DR6" si="12">IF(DJ7="",NA(),DJ7)</f>
        <v>7.9</v>
      </c>
      <c r="DK6" s="21">
        <f t="shared" si="12"/>
        <v>11.47</v>
      </c>
      <c r="DL6" s="21">
        <f t="shared" si="12"/>
        <v>14.96</v>
      </c>
      <c r="DM6" s="21">
        <f t="shared" si="12"/>
        <v>18.86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0.45</v>
      </c>
      <c r="EG6" s="21">
        <f t="shared" si="14"/>
        <v>0.28999999999999998</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42030</v>
      </c>
      <c r="D7" s="23">
        <v>46</v>
      </c>
      <c r="E7" s="23">
        <v>17</v>
      </c>
      <c r="F7" s="23">
        <v>1</v>
      </c>
      <c r="G7" s="23">
        <v>0</v>
      </c>
      <c r="H7" s="23" t="s">
        <v>96</v>
      </c>
      <c r="I7" s="23" t="s">
        <v>97</v>
      </c>
      <c r="J7" s="23" t="s">
        <v>98</v>
      </c>
      <c r="K7" s="23" t="s">
        <v>99</v>
      </c>
      <c r="L7" s="23" t="s">
        <v>100</v>
      </c>
      <c r="M7" s="23" t="s">
        <v>101</v>
      </c>
      <c r="N7" s="24" t="s">
        <v>102</v>
      </c>
      <c r="O7" s="24">
        <v>71.25</v>
      </c>
      <c r="P7" s="24">
        <v>99.44</v>
      </c>
      <c r="Q7" s="24">
        <v>80.5</v>
      </c>
      <c r="R7" s="24">
        <v>3905</v>
      </c>
      <c r="S7" s="24">
        <v>51726</v>
      </c>
      <c r="T7" s="24">
        <v>17.38</v>
      </c>
      <c r="U7" s="24">
        <v>2976.18</v>
      </c>
      <c r="V7" s="24">
        <v>51244</v>
      </c>
      <c r="W7" s="24">
        <v>11.61</v>
      </c>
      <c r="X7" s="24">
        <v>4413.78</v>
      </c>
      <c r="Y7" s="24">
        <v>111.99</v>
      </c>
      <c r="Z7" s="24">
        <v>116.59</v>
      </c>
      <c r="AA7" s="24">
        <v>114.53</v>
      </c>
      <c r="AB7" s="24">
        <v>114.98</v>
      </c>
      <c r="AC7" s="24">
        <v>114.19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15.21</v>
      </c>
      <c r="AV7" s="24">
        <v>16.079999999999998</v>
      </c>
      <c r="AW7" s="24">
        <v>21.11</v>
      </c>
      <c r="AX7" s="24">
        <v>35.97</v>
      </c>
      <c r="AY7" s="24">
        <v>31.07</v>
      </c>
      <c r="AZ7" s="24">
        <v>67.930000000000007</v>
      </c>
      <c r="BA7" s="24">
        <v>68.53</v>
      </c>
      <c r="BB7" s="24">
        <v>69.180000000000007</v>
      </c>
      <c r="BC7" s="24">
        <v>76.319999999999993</v>
      </c>
      <c r="BD7" s="24">
        <v>80.33</v>
      </c>
      <c r="BE7" s="24">
        <v>82.75</v>
      </c>
      <c r="BF7" s="24">
        <v>993.84</v>
      </c>
      <c r="BG7" s="24">
        <v>920.48</v>
      </c>
      <c r="BH7" s="24">
        <v>879.59</v>
      </c>
      <c r="BI7" s="24">
        <v>855.61</v>
      </c>
      <c r="BJ7" s="24">
        <v>794.54</v>
      </c>
      <c r="BK7" s="24">
        <v>857.88</v>
      </c>
      <c r="BL7" s="24">
        <v>825.1</v>
      </c>
      <c r="BM7" s="24">
        <v>789.87</v>
      </c>
      <c r="BN7" s="24">
        <v>749.43</v>
      </c>
      <c r="BO7" s="24">
        <v>698.04</v>
      </c>
      <c r="BP7" s="24">
        <v>602.55999999999995</v>
      </c>
      <c r="BQ7" s="24">
        <v>35.299999999999997</v>
      </c>
      <c r="BR7" s="24">
        <v>47.13</v>
      </c>
      <c r="BS7" s="24">
        <v>89.53</v>
      </c>
      <c r="BT7" s="24">
        <v>89.5</v>
      </c>
      <c r="BU7" s="24">
        <v>103.13</v>
      </c>
      <c r="BV7" s="24">
        <v>94.97</v>
      </c>
      <c r="BW7" s="24">
        <v>97.07</v>
      </c>
      <c r="BX7" s="24">
        <v>98.06</v>
      </c>
      <c r="BY7" s="24">
        <v>98.46</v>
      </c>
      <c r="BZ7" s="24">
        <v>97.98</v>
      </c>
      <c r="CA7" s="24">
        <v>97.94</v>
      </c>
      <c r="CB7" s="24">
        <v>530.63</v>
      </c>
      <c r="CC7" s="24">
        <v>396.04</v>
      </c>
      <c r="CD7" s="24">
        <v>208.01</v>
      </c>
      <c r="CE7" s="24">
        <v>208.54</v>
      </c>
      <c r="CF7" s="24">
        <v>181.37</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97.22</v>
      </c>
      <c r="CY7" s="24">
        <v>97.19</v>
      </c>
      <c r="CZ7" s="24">
        <v>96.85</v>
      </c>
      <c r="DA7" s="24">
        <v>97.08</v>
      </c>
      <c r="DB7" s="24">
        <v>97.08</v>
      </c>
      <c r="DC7" s="24">
        <v>92.72</v>
      </c>
      <c r="DD7" s="24">
        <v>92.88</v>
      </c>
      <c r="DE7" s="24">
        <v>92.9</v>
      </c>
      <c r="DF7" s="24">
        <v>92.89</v>
      </c>
      <c r="DG7" s="24">
        <v>93.08</v>
      </c>
      <c r="DH7" s="24">
        <v>96</v>
      </c>
      <c r="DI7" s="24">
        <v>4.0599999999999996</v>
      </c>
      <c r="DJ7" s="24">
        <v>7.9</v>
      </c>
      <c r="DK7" s="24">
        <v>11.47</v>
      </c>
      <c r="DL7" s="24">
        <v>14.96</v>
      </c>
      <c r="DM7" s="24">
        <v>18.86</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0.45</v>
      </c>
      <c r="EG7" s="24">
        <v>0.28999999999999998</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2026-01-21T01:25:08Z</cp:lastPrinted>
  <dcterms:created xsi:type="dcterms:W3CDTF">2025-12-23T05:56:41Z</dcterms:created>
  <dcterms:modified xsi:type="dcterms:W3CDTF">2026-02-17T01:23:13Z</dcterms:modified>
  <cp:category/>
</cp:coreProperties>
</file>