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03_塩竃市\"/>
    </mc:Choice>
  </mc:AlternateContent>
  <workbookProtection workbookAlgorithmName="SHA-512" workbookHashValue="QBtgZGG0mYa4w5vRNSZC/Eh39z/CyriFFLnE1sBrAUDh3w7UyX0vN4K3JkGLVNVf1N7zh2H8mEVlnVVetriUEA==" workbookSaltValue="HnTRqwwnDU9wXDlqzXc8n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W10" i="4"/>
  <c r="I10" i="4"/>
  <c r="B10" i="4"/>
  <c r="BB8" i="4"/>
  <c r="AT8" i="4"/>
  <c r="AL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<sst xmlns="http://schemas.openxmlformats.org/spreadsheetml/2006/main" count="228" uniqueCount="112">
  <si>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</si>
  <si>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</si>
  <si>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</si>
  <si>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</si>
  <si>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</si>
  <si>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</si>
  <si>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</si>
  <si>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</si>
  <si>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</si>
  <si>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</si>
  <si>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</si>
  <si>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</si>
  <si>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</si>
  <si>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</si>
  <si>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</si>
  <si>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</si>
  <si>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</si>
  <si>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</si>
  <si>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</si>
  <si>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</si>
  <si>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</si>
  <si>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</si>
  <si>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</si>
  <si>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</si>
  <si>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</si>
  <si>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</si>
  <si>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</si>
  <si>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</si>
  <si>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</si>
  <si>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</si>
  <si>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</si>
  <si>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</si>
  <si>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</si>
  <si>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</si>
  <si>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</si>
  <si>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</si>
  <si>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</si>
  <si>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</si>
  <si>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</si>
  <si>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</si>
  <si>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</si>
  <si>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</si>
  <si>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</si>
  <si>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</si>
  <si>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</si>
  <si>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</si>
  <si>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</si>
  <si>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</si>
  <si>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</si>
  <si>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</si>
  <si>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</si>
  <si>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</si>
  <si>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</si>
  <si>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</si>
  <si>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</si>
  <si>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</si>
  <si>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</si>
  <si>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</si>
  <si>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</si>
  <si>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</si>
  <si>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</si>
  <si>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</si>
  <si>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</si>
  <si>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</si>
  <si>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</si>
  <si>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</si>
  <si>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</si>
  <si>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</si>
  <si>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</si>
  <si>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</si>
  <si>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</si>
  <si>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</si>
  <si>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</si>
  <si>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</si>
  <si>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</si>
  <si>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</si>
  <si>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</si>
  <si>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</si>
  <si>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</si>
  <si>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</si>
  <si>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</si>
  <si>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</si>
  <si>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</si>
  <si>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</si>
  <si>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</si>
  <si>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</si>
  <si>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</si>
  <si>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</si>
  <si>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</si>
  <si>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</si>
  <si>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</si>
  <si>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</si>
  <si>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</si>
  <si>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</si>
  <si>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</si>
  <si>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</si>
  <si>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</si>
  <si>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</si>
  <si>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</si>
  <si>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</si>
  <si>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</si>
  <si>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</si>
  <si>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</si>
  <si>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</si>
  <si>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</si>
  <si>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</si>
  <si>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</si>
  <si>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</si>
  <si>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</si>
  <si>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給水収益の減少及び維持管理等の費用増に伴い2.47ポイント減少しましたが、健全経営の水準である100％を上回っています。しかし給水収益の減少が継続していることから、収支の動向に注視が必要です。
②累積欠損金は発生しておらず、健全な経営状態を維持しています。
③流動比率は100％以上を維持しており、短期的な債務に対する支払能力は確保しています。
④企業債残高対給水収益比率は、6.07ポイント減少していますが、類似団体より高い水準となっています。今後も建設改良費の増加が見込まれるため、将来負担を考慮し適切な投資を行う必要があります。
⑤料金回収率は100％を上回り、運営に必要な経費を料金収入で賄えている状況ではありますが、減価償却費の増加により2年続けて減少しています。
⑥給水原価は、有収水量の減少及び経常費用の増加により5.44ポイント増加しています。この増加は令和3年度までの大規模な建設改良工事の減価償却費が原因です。
⑦施設利用率は類似団体平均値を上回っていますが、給水人口減少及び水需要減少の動向を踏まえ、施設の再配置や規模適正化の検討が必要となります。
⑧有収率は、令和3年度に発生した地震の影響により、類似団体平均値を下回っていましたが、漏水調査及び修理工事に注力し改善を図りました。今後も計画的な配水管の更新と漏水防止対策を進めます。</t>
    <phoneticPr fontId="4"/>
  </si>
  <si>
    <t>①有形固定資産減価償却率は、類似団体平均値を下回ったものの数値は上昇していることから、減価償却が進み老朽化が進んでいる状況といえます。
②管路経年化率は、類似団体平均値を大きく上回っており、法定耐用年数を経過した管路延長の割合が高く、老朽化が進んでいる状況といえます。
③管路更新率はここ2年、類似団体平均値と比較し下回っています。これは大口径の基幹管路の更新を優先的に実施したため、更新延長が伸びなかったことが原因です。</t>
    <phoneticPr fontId="4"/>
  </si>
  <si>
    <t>　経営の健全性・効率性の経営指標が示すとおり、現時点では概ね良好な状況となっております。
　しかし、地方債残高対給水収益比率が類似団体より高いことや、料金回収率が低下してきていることからも、健全な経営の継続について楽観できる状況ではありません。老朽化の状況については、管路更新率が低い値で推移しており、有形固定資産減価償却率や管路経年化率が上昇傾向にあることから、必要な更新投資が不足しています。
　今後も水需要の減少による給水収益の減収や、老朽化した水道施設更新にかかる費用が増加する厳しい経営状況が見込まれることから、引き続き「塩竈市水道事業基本計画」及び「塩竈市水道事業経営戦略」等に基づき、計画的かつ効率的な水道事業の経営に努めるとともに施設規模の適正化を検討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</si>
</sst>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1.04</c:v>
                </c:pt>
                <c:pt idx="1">
                  <c:v>1.07</c:v>
                </c:pt>
                <c:pt idx="2">
                  <c:v>0.78</c:v>
                </c:pt>
                <c:pt idx="3">
                  <c:v>0.3</c:v>
                </c:pt>
                <c:pt idx="4">
                  <c:v>0.31</c:v>
                </c:pt>
              </c:numCache>
            </c:numRef>
          </c:val>
          <c:extLst>
            <c:ext xmlns:c16="http://schemas.microsoft.com/office/drawing/2014/chart" uri="{C3380CC4-5D6E-409C-BE32-E72D297353CC}">
              <c16:uniqueId val="{00000000-C575-4E95-900D-8C9467106B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575-4E95-900D-8C9467106B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59.19</c:v>
                </c:pt>
                <c:pt idx="1">
                  <c:v>59.42</c:v>
                </c:pt>
                <c:pt idx="2">
                  <c:v>60.42</c:v>
                </c:pt>
                <c:pt idx="3">
                  <c:v>61.3</c:v>
                </c:pt>
                <c:pt idx="4">
                  <c:v>59.87</c:v>
                </c:pt>
              </c:numCache>
            </c:numRef>
          </c:val>
          <c:extLst>
            <c:ext xmlns:c16="http://schemas.microsoft.com/office/drawing/2014/chart" uri="{C3380CC4-5D6E-409C-BE32-E72D297353CC}">
              <c16:uniqueId val="{00000000-E648-4F2E-A5CA-F5BC9A434F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648-4F2E-A5CA-F5BC9A434F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86.23</c:v>
                </c:pt>
                <c:pt idx="1">
                  <c:v>87.12</c:v>
                </c:pt>
                <c:pt idx="2">
                  <c:v>83.4</c:v>
                </c:pt>
                <c:pt idx="3">
                  <c:v>81.16</c:v>
                </c:pt>
                <c:pt idx="4">
                  <c:v>81.95</c:v>
                </c:pt>
              </c:numCache>
            </c:numRef>
          </c:val>
          <c:extLst>
            <c:ext xmlns:c16="http://schemas.microsoft.com/office/drawing/2014/chart" uri="{C3380CC4-5D6E-409C-BE32-E72D297353CC}">
              <c16:uniqueId val="{00000000-5A24-44A3-B380-B8D6C642AA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A24-44A3-B380-B8D6C642AA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121.64</c:v>
                </c:pt>
                <c:pt idx="1">
                  <c:v>124.94</c:v>
                </c:pt>
                <c:pt idx="2">
                  <c:v>124.07</c:v>
                </c:pt>
                <c:pt idx="3">
                  <c:v>110.74</c:v>
                </c:pt>
                <c:pt idx="4">
                  <c:v>108.27</c:v>
                </c:pt>
              </c:numCache>
            </c:numRef>
          </c:val>
          <c:extLst>
            <c:ext xmlns:c16="http://schemas.microsoft.com/office/drawing/2014/chart" uri="{C3380CC4-5D6E-409C-BE32-E72D297353CC}">
              <c16:uniqueId val="{00000000-3674-4212-86E5-AEE6F4252D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3674-4212-86E5-AEE6F4252D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51.37</c:v>
                </c:pt>
                <c:pt idx="1">
                  <c:v>52.23</c:v>
                </c:pt>
                <c:pt idx="2">
                  <c:v>47.68</c:v>
                </c:pt>
                <c:pt idx="3">
                  <c:v>49.48</c:v>
                </c:pt>
                <c:pt idx="4">
                  <c:v>50.29</c:v>
                </c:pt>
              </c:numCache>
            </c:numRef>
          </c:val>
          <c:extLst>
            <c:ext xmlns:c16="http://schemas.microsoft.com/office/drawing/2014/chart" uri="{C3380CC4-5D6E-409C-BE32-E72D297353CC}">
              <c16:uniqueId val="{00000000-4C55-49B0-8ED7-2EF4EDE077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4C55-49B0-8ED7-2EF4EDE077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34.49</c:v>
                </c:pt>
                <c:pt idx="1">
                  <c:v>37.090000000000003</c:v>
                </c:pt>
                <c:pt idx="2">
                  <c:v>38.74</c:v>
                </c:pt>
                <c:pt idx="3">
                  <c:v>40.479999999999997</c:v>
                </c:pt>
                <c:pt idx="4">
                  <c:v>40.1</c:v>
                </c:pt>
              </c:numCache>
            </c:numRef>
          </c:val>
          <c:extLst>
            <c:ext xmlns:c16="http://schemas.microsoft.com/office/drawing/2014/chart" uri="{C3380CC4-5D6E-409C-BE32-E72D297353CC}">
              <c16:uniqueId val="{00000000-887A-492B-A436-9ECB0C88D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887A-492B-A436-9ECB0C88D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CD-42CA-9575-C9E9ED720B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5CD-42CA-9575-C9E9ED720B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351.87</c:v>
                </c:pt>
                <c:pt idx="1">
                  <c:v>299</c:v>
                </c:pt>
                <c:pt idx="2">
                  <c:v>319.64999999999998</c:v>
                </c:pt>
                <c:pt idx="3">
                  <c:v>311.08</c:v>
                </c:pt>
                <c:pt idx="4">
                  <c:v>341.16</c:v>
                </c:pt>
              </c:numCache>
            </c:numRef>
          </c:val>
          <c:extLst>
            <c:ext xmlns:c16="http://schemas.microsoft.com/office/drawing/2014/chart" uri="{C3380CC4-5D6E-409C-BE32-E72D297353CC}">
              <c16:uniqueId val="{00000000-5DA8-4E1A-BEA9-7ADACA83C1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DA8-4E1A-BEA9-7ADACA83C1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321.16000000000003</c:v>
                </c:pt>
                <c:pt idx="1">
                  <c:v>346.73</c:v>
                </c:pt>
                <c:pt idx="2">
                  <c:v>379.24</c:v>
                </c:pt>
                <c:pt idx="3">
                  <c:v>368.06</c:v>
                </c:pt>
                <c:pt idx="4">
                  <c:v>361.99</c:v>
                </c:pt>
              </c:numCache>
            </c:numRef>
          </c:val>
          <c:extLst>
            <c:ext xmlns:c16="http://schemas.microsoft.com/office/drawing/2014/chart" uri="{C3380CC4-5D6E-409C-BE32-E72D297353CC}">
              <c16:uniqueId val="{00000000-56D2-43E0-814A-AE4E7461B6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6D2-43E0-814A-AE4E7461B6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116.71</c:v>
                </c:pt>
                <c:pt idx="1">
                  <c:v>116.93</c:v>
                </c:pt>
                <c:pt idx="2">
                  <c:v>118.49</c:v>
                </c:pt>
                <c:pt idx="3">
                  <c:v>104.5</c:v>
                </c:pt>
                <c:pt idx="4">
                  <c:v>101.17</c:v>
                </c:pt>
              </c:numCache>
            </c:numRef>
          </c:val>
          <c:extLst>
            <c:ext xmlns:c16="http://schemas.microsoft.com/office/drawing/2014/chart" uri="{C3380CC4-5D6E-409C-BE32-E72D297353CC}">
              <c16:uniqueId val="{00000000-1377-4C8E-AF99-AE25268025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377-4C8E-AF99-AE25268025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187.26</c:v>
                </c:pt>
                <c:pt idx="1">
                  <c:v>182</c:v>
                </c:pt>
                <c:pt idx="2">
                  <c:v>183.02</c:v>
                </c:pt>
                <c:pt idx="3">
                  <c:v>208.02</c:v>
                </c:pt>
                <c:pt idx="4">
                  <c:v>213.46</c:v>
                </c:pt>
              </c:numCache>
            </c:numRef>
          </c:val>
          <c:extLst>
            <c:ext xmlns:c16="http://schemas.microsoft.com/office/drawing/2014/chart" uri="{C3380CC4-5D6E-409C-BE32-E72D297353CC}">
              <c16:uniqueId val="{00000000-C8C4-4ABD-948D-04F9D86559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C8C4-4ABD-948D-04F9D86559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3" zoomScale="98" zoomScaleNormal="98" workbookViewId="0">
      <selection activeCell="CA35" sqref="CA35"/>
    </sheetView>
  </sheetViews>
  <sheetFormatPr defaultColWidth="2.625" defaultRowHeight="13.5" x14ac:dyDescent="0.15"/>
  <cols>
    <col min="1" max="1" width="2.625" customWidth="1"/>
    <col min="2" max="62" width="3.75" customWidth="1"/>
    <col min="64" max="77" width="3.125" customWidth="1"/>
    <col min="78" max="78" width="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宮城県　塩竈市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3"/>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71" t="str">
        <f>データ!$K$6</f>
        <v>末端給水事業</v>
      </c>
      <c r="Q8" s="71"/>
      <c r="R8" s="71"/>
      <c r="S8" s="71"/>
      <c r="T8" s="71"/>
      <c r="U8" s="71"/>
      <c r="V8" s="71"/>
      <c r="W8" s="71" t="str">
        <f>データ!$L$6</f>
        <v>A4</v>
      </c>
      <c r="X8" s="71"/>
      <c r="Y8" s="71"/>
      <c r="Z8" s="71"/>
      <c r="AA8" s="71"/>
      <c r="AB8" s="71"/>
      <c r="AC8" s="71"/>
      <c r="AD8" s="71" t="str">
        <f>データ!$M$6</f>
        <v>非設置</v>
      </c>
      <c r="AE8" s="71"/>
      <c r="AF8" s="71"/>
      <c r="AG8" s="71"/>
      <c r="AH8" s="71"/>
      <c r="AI8" s="71"/>
      <c r="AJ8" s="71"/>
      <c r="AK8" s="2"/>
      <c r="AL8" s="62">
        <f>データ!$R$6</f>
        <v>52058</v>
      </c>
      <c r="AM8" s="62"/>
      <c r="AN8" s="62"/>
      <c r="AO8" s="62"/>
      <c r="AP8" s="62"/>
      <c r="AQ8" s="62"/>
      <c r="AR8" s="62"/>
      <c r="AS8" s="62"/>
      <c r="AT8" s="36">
        <f>データ!$S$6</f>
        <v>17.37</v>
      </c>
      <c r="AU8" s="37"/>
      <c r="AV8" s="37"/>
      <c r="AW8" s="37"/>
      <c r="AX8" s="37"/>
      <c r="AY8" s="37"/>
      <c r="AZ8" s="37"/>
      <c r="BA8" s="37"/>
      <c r="BB8" s="51">
        <f>データ!$T$6</f>
        <v>2997.01</v>
      </c>
      <c r="BC8" s="51"/>
      <c r="BD8" s="51"/>
      <c r="BE8" s="51"/>
      <c r="BF8" s="51"/>
      <c r="BG8" s="51"/>
      <c r="BH8" s="51"/>
      <c r="BI8" s="51"/>
      <c r="BJ8" s="3"/>
      <c r="BK8" s="3"/>
      <c r="BL8" s="64" t="s">
        <v>10</v>
      </c>
      <c r="BM8" s="65"/>
      <c r="BN8" s="66" t="s">
        <v>11</v>
      </c>
      <c r="BO8" s="66"/>
      <c r="BP8" s="66"/>
      <c r="BQ8" s="66"/>
      <c r="BR8" s="66"/>
      <c r="BS8" s="66"/>
      <c r="BT8" s="66"/>
      <c r="BU8" s="66"/>
      <c r="BV8" s="66"/>
      <c r="BW8" s="66"/>
      <c r="BX8" s="66"/>
      <c r="BY8" s="67"/>
    </row>
    <row r="9" spans="1:78" ht="18.75" customHeight="1" x14ac:dyDescent="0.15">
      <c r="A9" s="2"/>
      <c r="B9" s="44" t="s">
        <v>12</v>
      </c>
      <c r="C9" s="45"/>
      <c r="D9" s="45"/>
      <c r="E9" s="45"/>
      <c r="F9" s="45"/>
      <c r="G9" s="45"/>
      <c r="H9" s="45"/>
      <c r="I9" s="44" t="s">
        <v>13</v>
      </c>
      <c r="J9" s="45"/>
      <c r="K9" s="45"/>
      <c r="L9" s="45"/>
      <c r="M9" s="45"/>
      <c r="N9" s="45"/>
      <c r="O9" s="63"/>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63.79</v>
      </c>
      <c r="J10" s="37"/>
      <c r="K10" s="37"/>
      <c r="L10" s="37"/>
      <c r="M10" s="37"/>
      <c r="N10" s="37"/>
      <c r="O10" s="61"/>
      <c r="P10" s="51">
        <f>データ!$P$6</f>
        <v>100</v>
      </c>
      <c r="Q10" s="51"/>
      <c r="R10" s="51"/>
      <c r="S10" s="51"/>
      <c r="T10" s="51"/>
      <c r="U10" s="51"/>
      <c r="V10" s="51"/>
      <c r="W10" s="62">
        <f>データ!$Q$6</f>
        <v>3608</v>
      </c>
      <c r="X10" s="62"/>
      <c r="Y10" s="62"/>
      <c r="Z10" s="62"/>
      <c r="AA10" s="62"/>
      <c r="AB10" s="62"/>
      <c r="AC10" s="62"/>
      <c r="AD10" s="2"/>
      <c r="AE10" s="2"/>
      <c r="AF10" s="2"/>
      <c r="AG10" s="2"/>
      <c r="AH10" s="2"/>
      <c r="AI10" s="2"/>
      <c r="AJ10" s="2"/>
      <c r="AK10" s="2"/>
      <c r="AL10" s="62">
        <f>データ!$U$6</f>
        <v>57915</v>
      </c>
      <c r="AM10" s="62"/>
      <c r="AN10" s="62"/>
      <c r="AO10" s="62"/>
      <c r="AP10" s="62"/>
      <c r="AQ10" s="62"/>
      <c r="AR10" s="62"/>
      <c r="AS10" s="62"/>
      <c r="AT10" s="36">
        <f>データ!$V$6</f>
        <v>18.600000000000001</v>
      </c>
      <c r="AU10" s="37"/>
      <c r="AV10" s="37"/>
      <c r="AW10" s="37"/>
      <c r="AX10" s="37"/>
      <c r="AY10" s="37"/>
      <c r="AZ10" s="37"/>
      <c r="BA10" s="37"/>
      <c r="BB10" s="51">
        <f>データ!$W$6</f>
        <v>3113.71</v>
      </c>
      <c r="BC10" s="51"/>
      <c r="BD10" s="51"/>
      <c r="BE10" s="51"/>
      <c r="BF10" s="51"/>
      <c r="BG10" s="51"/>
      <c r="BH10" s="51"/>
      <c r="BI10" s="51"/>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2" t="s">
        <v>110</v>
      </c>
      <c r="BM47" s="93"/>
      <c r="BN47" s="93"/>
      <c r="BO47" s="93"/>
      <c r="BP47" s="93"/>
      <c r="BQ47" s="93"/>
      <c r="BR47" s="93"/>
      <c r="BS47" s="93"/>
      <c r="BT47" s="93"/>
      <c r="BU47" s="93"/>
      <c r="BV47" s="93"/>
      <c r="BW47" s="93"/>
      <c r="BX47" s="93"/>
      <c r="BY47" s="93"/>
      <c r="BZ47" s="9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2"/>
      <c r="BM48" s="93"/>
      <c r="BN48" s="93"/>
      <c r="BO48" s="93"/>
      <c r="BP48" s="93"/>
      <c r="BQ48" s="93"/>
      <c r="BR48" s="93"/>
      <c r="BS48" s="93"/>
      <c r="BT48" s="93"/>
      <c r="BU48" s="93"/>
      <c r="BV48" s="93"/>
      <c r="BW48" s="93"/>
      <c r="BX48" s="93"/>
      <c r="BY48" s="93"/>
      <c r="BZ48" s="9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2"/>
      <c r="BM49" s="93"/>
      <c r="BN49" s="93"/>
      <c r="BO49" s="93"/>
      <c r="BP49" s="93"/>
      <c r="BQ49" s="93"/>
      <c r="BR49" s="93"/>
      <c r="BS49" s="93"/>
      <c r="BT49" s="93"/>
      <c r="BU49" s="93"/>
      <c r="BV49" s="93"/>
      <c r="BW49" s="93"/>
      <c r="BX49" s="93"/>
      <c r="BY49" s="93"/>
      <c r="BZ49" s="9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2"/>
      <c r="BM50" s="93"/>
      <c r="BN50" s="93"/>
      <c r="BO50" s="93"/>
      <c r="BP50" s="93"/>
      <c r="BQ50" s="93"/>
      <c r="BR50" s="93"/>
      <c r="BS50" s="93"/>
      <c r="BT50" s="93"/>
      <c r="BU50" s="93"/>
      <c r="BV50" s="93"/>
      <c r="BW50" s="93"/>
      <c r="BX50" s="93"/>
      <c r="BY50" s="93"/>
      <c r="BZ50" s="9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2"/>
      <c r="BM51" s="93"/>
      <c r="BN51" s="93"/>
      <c r="BO51" s="93"/>
      <c r="BP51" s="93"/>
      <c r="BQ51" s="93"/>
      <c r="BR51" s="93"/>
      <c r="BS51" s="93"/>
      <c r="BT51" s="93"/>
      <c r="BU51" s="93"/>
      <c r="BV51" s="93"/>
      <c r="BW51" s="93"/>
      <c r="BX51" s="93"/>
      <c r="BY51" s="93"/>
      <c r="BZ51" s="9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2"/>
      <c r="BM52" s="93"/>
      <c r="BN52" s="93"/>
      <c r="BO52" s="93"/>
      <c r="BP52" s="93"/>
      <c r="BQ52" s="93"/>
      <c r="BR52" s="93"/>
      <c r="BS52" s="93"/>
      <c r="BT52" s="93"/>
      <c r="BU52" s="93"/>
      <c r="BV52" s="93"/>
      <c r="BW52" s="93"/>
      <c r="BX52" s="93"/>
      <c r="BY52" s="93"/>
      <c r="BZ52" s="9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2"/>
      <c r="BM53" s="93"/>
      <c r="BN53" s="93"/>
      <c r="BO53" s="93"/>
      <c r="BP53" s="93"/>
      <c r="BQ53" s="93"/>
      <c r="BR53" s="93"/>
      <c r="BS53" s="93"/>
      <c r="BT53" s="93"/>
      <c r="BU53" s="93"/>
      <c r="BV53" s="93"/>
      <c r="BW53" s="93"/>
      <c r="BX53" s="93"/>
      <c r="BY53" s="93"/>
      <c r="BZ53" s="9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2"/>
      <c r="BM54" s="93"/>
      <c r="BN54" s="93"/>
      <c r="BO54" s="93"/>
      <c r="BP54" s="93"/>
      <c r="BQ54" s="93"/>
      <c r="BR54" s="93"/>
      <c r="BS54" s="93"/>
      <c r="BT54" s="93"/>
      <c r="BU54" s="93"/>
      <c r="BV54" s="93"/>
      <c r="BW54" s="93"/>
      <c r="BX54" s="93"/>
      <c r="BY54" s="93"/>
      <c r="BZ54" s="9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2"/>
      <c r="BM55" s="93"/>
      <c r="BN55" s="93"/>
      <c r="BO55" s="93"/>
      <c r="BP55" s="93"/>
      <c r="BQ55" s="93"/>
      <c r="BR55" s="93"/>
      <c r="BS55" s="93"/>
      <c r="BT55" s="93"/>
      <c r="BU55" s="93"/>
      <c r="BV55" s="93"/>
      <c r="BW55" s="93"/>
      <c r="BX55" s="93"/>
      <c r="BY55" s="93"/>
      <c r="BZ55" s="9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2"/>
      <c r="BM56" s="93"/>
      <c r="BN56" s="93"/>
      <c r="BO56" s="93"/>
      <c r="BP56" s="93"/>
      <c r="BQ56" s="93"/>
      <c r="BR56" s="93"/>
      <c r="BS56" s="93"/>
      <c r="BT56" s="93"/>
      <c r="BU56" s="93"/>
      <c r="BV56" s="93"/>
      <c r="BW56" s="93"/>
      <c r="BX56" s="93"/>
      <c r="BY56" s="93"/>
      <c r="BZ56" s="9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2"/>
      <c r="BM57" s="93"/>
      <c r="BN57" s="93"/>
      <c r="BO57" s="93"/>
      <c r="BP57" s="93"/>
      <c r="BQ57" s="93"/>
      <c r="BR57" s="93"/>
      <c r="BS57" s="93"/>
      <c r="BT57" s="93"/>
      <c r="BU57" s="93"/>
      <c r="BV57" s="93"/>
      <c r="BW57" s="93"/>
      <c r="BX57" s="93"/>
      <c r="BY57" s="93"/>
      <c r="BZ57" s="9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2"/>
      <c r="BM58" s="93"/>
      <c r="BN58" s="93"/>
      <c r="BO58" s="93"/>
      <c r="BP58" s="93"/>
      <c r="BQ58" s="93"/>
      <c r="BR58" s="93"/>
      <c r="BS58" s="93"/>
      <c r="BT58" s="93"/>
      <c r="BU58" s="93"/>
      <c r="BV58" s="93"/>
      <c r="BW58" s="93"/>
      <c r="BX58" s="93"/>
      <c r="BY58" s="93"/>
      <c r="BZ58" s="9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2"/>
      <c r="BM59" s="93"/>
      <c r="BN59" s="93"/>
      <c r="BO59" s="93"/>
      <c r="BP59" s="93"/>
      <c r="BQ59" s="93"/>
      <c r="BR59" s="93"/>
      <c r="BS59" s="93"/>
      <c r="BT59" s="93"/>
      <c r="BU59" s="93"/>
      <c r="BV59" s="93"/>
      <c r="BW59" s="93"/>
      <c r="BX59" s="93"/>
      <c r="BY59" s="93"/>
      <c r="BZ59" s="94"/>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92"/>
      <c r="BM60" s="93"/>
      <c r="BN60" s="93"/>
      <c r="BO60" s="93"/>
      <c r="BP60" s="93"/>
      <c r="BQ60" s="93"/>
      <c r="BR60" s="93"/>
      <c r="BS60" s="93"/>
      <c r="BT60" s="93"/>
      <c r="BU60" s="93"/>
      <c r="BV60" s="93"/>
      <c r="BW60" s="93"/>
      <c r="BX60" s="93"/>
      <c r="BY60" s="93"/>
      <c r="BZ60" s="94"/>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92"/>
      <c r="BM61" s="93"/>
      <c r="BN61" s="93"/>
      <c r="BO61" s="93"/>
      <c r="BP61" s="93"/>
      <c r="BQ61" s="93"/>
      <c r="BR61" s="93"/>
      <c r="BS61" s="93"/>
      <c r="BT61" s="93"/>
      <c r="BU61" s="93"/>
      <c r="BV61" s="93"/>
      <c r="BW61" s="93"/>
      <c r="BX61" s="93"/>
      <c r="BY61" s="93"/>
      <c r="BZ61" s="9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2"/>
      <c r="BM62" s="93"/>
      <c r="BN62" s="93"/>
      <c r="BO62" s="93"/>
      <c r="BP62" s="93"/>
      <c r="BQ62" s="93"/>
      <c r="BR62" s="93"/>
      <c r="BS62" s="93"/>
      <c r="BT62" s="93"/>
      <c r="BU62" s="93"/>
      <c r="BV62" s="93"/>
      <c r="BW62" s="93"/>
      <c r="BX62" s="93"/>
      <c r="BY62" s="93"/>
      <c r="BZ62" s="9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2"/>
      <c r="BM63" s="93"/>
      <c r="BN63" s="93"/>
      <c r="BO63" s="93"/>
      <c r="BP63" s="93"/>
      <c r="BQ63" s="93"/>
      <c r="BR63" s="93"/>
      <c r="BS63" s="93"/>
      <c r="BT63" s="93"/>
      <c r="BU63" s="93"/>
      <c r="BV63" s="93"/>
      <c r="BW63" s="93"/>
      <c r="BX63" s="93"/>
      <c r="BY63" s="93"/>
      <c r="BZ63" s="9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111</v>
      </c>
      <c r="BM66" s="93"/>
      <c r="BN66" s="93"/>
      <c r="BO66" s="93"/>
      <c r="BP66" s="93"/>
      <c r="BQ66" s="93"/>
      <c r="BR66" s="93"/>
      <c r="BS66" s="93"/>
      <c r="BT66" s="93"/>
      <c r="BU66" s="93"/>
      <c r="BV66" s="93"/>
      <c r="BW66" s="93"/>
      <c r="BX66" s="93"/>
      <c r="BY66" s="93"/>
      <c r="BZ66" s="9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VBrFtV44K1L/fThtC78LT/3M6fGQ9ooILvEceKPVDW2roxeTZ/xZvHyoM2WThdZT2uliy5nLYsKbswT0BnykQ==" saltValue="Q1bmyGdKc/QpsLdh9B7U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42030</v>
      </c>
      <c r="D6" s="20">
        <f t="shared" si="3"/>
        <v>46</v>
      </c>
      <c r="E6" s="20">
        <f t="shared" si="3"/>
        <v>1</v>
      </c>
      <c r="F6" s="20">
        <f t="shared" si="3"/>
        <v>0</v>
      </c>
      <c r="G6" s="20">
        <f t="shared" si="3"/>
        <v>1</v>
      </c>
      <c r="H6" s="20" t="str">
        <f t="shared" si="3"/>
        <v>宮城県　塩竈市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63.79</v>
      </c>
      <c r="P6" s="21">
        <f t="shared" si="3"/>
        <v>100</v>
      </c>
      <c r="Q6" s="21">
        <f t="shared" si="3"/>
        <v>3608</v>
      </c>
      <c r="R6" s="21">
        <f t="shared" si="3"/>
        <v>52058</v>
      </c>
      <c r="S6" s="21">
        <f t="shared" si="3"/>
        <v>17.37</v>
      </c>
      <c r="T6" s="21">
        <f t="shared" si="3"/>
        <v>2997.01</v>
      </c>
      <c r="U6" s="21">
        <f t="shared" si="3"/>
        <v>57915</v>
      </c>
      <c r="V6" s="21">
        <f t="shared" si="3"/>
        <v>18.600000000000001</v>
      </c>
      <c r="W6" s="21">
        <f t="shared" si="3"/>
        <v>3113.71</v>
      </c>
      <c r="X6" s="22">
        <f>IF(X7="",NA(),X7)</f>
        <v>121.64</v>
      </c>
      <c r="Y6" s="22">
        <f t="shared" ref="Y6:AG6" si="4">IF(Y7="",NA(),Y7)</f>
        <v>124.94</v>
      </c>
      <c r="Z6" s="22">
        <f t="shared" si="4"/>
        <v>124.07</v>
      </c>
      <c r="AA6" s="22">
        <f t="shared" si="4"/>
        <v>110.74</v>
      </c>
      <c r="AB6" s="22">
        <f t="shared" si="4"/>
        <v>108.27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351.87</v>
      </c>
      <c r="AU6" s="22">
        <f t="shared" ref="AU6:BC6" si="6">IF(AU7="",NA(),AU7)</f>
        <v>299</v>
      </c>
      <c r="AV6" s="22">
        <f t="shared" si="6"/>
        <v>319.64999999999998</v>
      </c>
      <c r="AW6" s="22">
        <f t="shared" si="6"/>
        <v>311.08</v>
      </c>
      <c r="AX6" s="22">
        <f t="shared" si="6"/>
        <v>341.16</v>
      </c>
      <c r="AY6" s="22">
        <f t="shared" si="6"/>
        <v>360.86</v>
      </c>
      <c r="AZ6" s="22">
        <f t="shared" si="6"/>
        <v>350.79</v>
      </c>
      <c r="BA6" s="22">
        <f t="shared" si="6"/>
        <v>354.57</v>
      </c>
      <c r="BB6" s="22">
        <f t="shared" si="6"/>
        <v>357.74</v>
      </c>
      <c r="BC6" s="22">
        <f t="shared" si="6"/>
        <v>344.88</v>
      </c>
      <c r="BD6" s="21" t="str">
        <f>IF(BD7="","",IF(BD7="-","【-】","【"&amp;SUBSTITUTE(TEXT(BD7,"#,##0.00"),"-","△")&amp;"】"))</f>
        <v>【243.36】</v>
      </c>
      <c r="BE6" s="22">
        <f>IF(BE7="",NA(),BE7)</f>
        <v>321.16000000000003</v>
      </c>
      <c r="BF6" s="22">
        <f t="shared" ref="BF6:BN6" si="7">IF(BF7="",NA(),BF7)</f>
        <v>346.73</v>
      </c>
      <c r="BG6" s="22">
        <f t="shared" si="7"/>
        <v>379.24</v>
      </c>
      <c r="BH6" s="22">
        <f t="shared" si="7"/>
        <v>368.06</v>
      </c>
      <c r="BI6" s="22">
        <f t="shared" si="7"/>
        <v>361.99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116.71</v>
      </c>
      <c r="BQ6" s="22">
        <f t="shared" ref="BQ6:BY6" si="8">IF(BQ7="",NA(),BQ7)</f>
        <v>116.93</v>
      </c>
      <c r="BR6" s="22">
        <f t="shared" si="8"/>
        <v>118.49</v>
      </c>
      <c r="BS6" s="22">
        <f t="shared" si="8"/>
        <v>104.5</v>
      </c>
      <c r="BT6" s="22">
        <f t="shared" si="8"/>
        <v>101.17</v>
      </c>
      <c r="BU6" s="22">
        <f t="shared" si="8"/>
        <v>103.32</v>
      </c>
      <c r="BV6" s="22">
        <f t="shared" si="8"/>
        <v>100.85</v>
      </c>
      <c r="BW6" s="22">
        <f t="shared" si="8"/>
        <v>103.79</v>
      </c>
      <c r="BX6" s="22">
        <f t="shared" si="8"/>
        <v>98.3</v>
      </c>
      <c r="BY6" s="22">
        <f t="shared" si="8"/>
        <v>98.89</v>
      </c>
      <c r="BZ6" s="21" t="str">
        <f>IF(BZ7="","",IF(BZ7="-","【-】","【"&amp;SUBSTITUTE(TEXT(BZ7,"#,##0.00"),"-","△")&amp;"】"))</f>
        <v>【97.82】</v>
      </c>
      <c r="CA6" s="22">
        <f>IF(CA7="",NA(),CA7)</f>
        <v>187.26</v>
      </c>
      <c r="CB6" s="22">
        <f t="shared" ref="CB6:CJ6" si="9">IF(CB7="",NA(),CB7)</f>
        <v>182</v>
      </c>
      <c r="CC6" s="22">
        <f t="shared" si="9"/>
        <v>183.02</v>
      </c>
      <c r="CD6" s="22">
        <f t="shared" si="9"/>
        <v>208.02</v>
      </c>
      <c r="CE6" s="22">
        <f t="shared" si="9"/>
        <v>213.46</v>
      </c>
      <c r="CF6" s="22">
        <f t="shared" si="9"/>
        <v>168.56</v>
      </c>
      <c r="CG6" s="22">
        <f t="shared" si="9"/>
        <v>167.1</v>
      </c>
      <c r="CH6" s="22">
        <f t="shared" si="9"/>
        <v>167.86</v>
      </c>
      <c r="CI6" s="22">
        <f t="shared" si="9"/>
        <v>173.68</v>
      </c>
      <c r="CJ6" s="22">
        <f t="shared" si="9"/>
        <v>174.52</v>
      </c>
      <c r="CK6" s="21" t="str">
        <f>IF(CK7="","",IF(CK7="-","【-】","【"&amp;SUBSTITUTE(TEXT(CK7,"#,##0.00"),"-","△")&amp;"】"))</f>
        <v>【177.56】</v>
      </c>
      <c r="CL6" s="22">
        <f>IF(CL7="",NA(),CL7)</f>
        <v>59.19</v>
      </c>
      <c r="CM6" s="22">
        <f t="shared" ref="CM6:CU6" si="10">IF(CM7="",NA(),CM7)</f>
        <v>59.42</v>
      </c>
      <c r="CN6" s="22">
        <f t="shared" si="10"/>
        <v>60.42</v>
      </c>
      <c r="CO6" s="22">
        <f t="shared" si="10"/>
        <v>61.3</v>
      </c>
      <c r="CP6" s="22">
        <f t="shared" si="10"/>
        <v>59.87</v>
      </c>
      <c r="CQ6" s="22">
        <f t="shared" si="10"/>
        <v>59.51</v>
      </c>
      <c r="CR6" s="22">
        <f t="shared" si="10"/>
        <v>59.91</v>
      </c>
      <c r="CS6" s="22">
        <f t="shared" si="10"/>
        <v>59.4</v>
      </c>
      <c r="CT6" s="22">
        <f t="shared" si="10"/>
        <v>59.24</v>
      </c>
      <c r="CU6" s="22">
        <f t="shared" si="10"/>
        <v>58.77</v>
      </c>
      <c r="CV6" s="21" t="str">
        <f>IF(CV7="","",IF(CV7="-","【-】","【"&amp;SUBSTITUTE(TEXT(CV7,"#,##0.00"),"-","△")&amp;"】"))</f>
        <v>【59.81】</v>
      </c>
      <c r="CW6" s="22">
        <f>IF(CW7="",NA(),CW7)</f>
        <v>86.23</v>
      </c>
      <c r="CX6" s="22">
        <f t="shared" ref="CX6:DF6" si="11">IF(CX7="",NA(),CX7)</f>
        <v>87.12</v>
      </c>
      <c r="CY6" s="22">
        <f t="shared" si="11"/>
        <v>83.4</v>
      </c>
      <c r="CZ6" s="22">
        <f t="shared" si="11"/>
        <v>81.16</v>
      </c>
      <c r="DA6" s="22">
        <f t="shared" si="11"/>
        <v>81.95</v>
      </c>
      <c r="DB6" s="22">
        <f t="shared" si="11"/>
        <v>87.08</v>
      </c>
      <c r="DC6" s="22">
        <f t="shared" si="11"/>
        <v>87.26</v>
      </c>
      <c r="DD6" s="22">
        <f t="shared" si="11"/>
        <v>87.57</v>
      </c>
      <c r="DE6" s="22">
        <f t="shared" si="11"/>
        <v>87.26</v>
      </c>
      <c r="DF6" s="22">
        <f t="shared" si="11"/>
        <v>86.95</v>
      </c>
      <c r="DG6" s="21" t="str">
        <f>IF(DG7="","",IF(DG7="-","【-】","【"&amp;SUBSTITUTE(TEXT(DG7,"#,##0.00"),"-","△")&amp;"】"))</f>
        <v>【89.42】</v>
      </c>
      <c r="DH6" s="22">
        <f>IF(DH7="",NA(),DH7)</f>
        <v>51.37</v>
      </c>
      <c r="DI6" s="22">
        <f t="shared" ref="DI6:DQ6" si="12">IF(DI7="",NA(),DI7)</f>
        <v>52.23</v>
      </c>
      <c r="DJ6" s="22">
        <f t="shared" si="12"/>
        <v>47.68</v>
      </c>
      <c r="DK6" s="22">
        <f t="shared" si="12"/>
        <v>49.48</v>
      </c>
      <c r="DL6" s="22">
        <f t="shared" si="12"/>
        <v>50.29</v>
      </c>
      <c r="DM6" s="22">
        <f t="shared" si="12"/>
        <v>48.55</v>
      </c>
      <c r="DN6" s="22">
        <f t="shared" si="12"/>
        <v>49.2</v>
      </c>
      <c r="DO6" s="22">
        <f t="shared" si="12"/>
        <v>50.01</v>
      </c>
      <c r="DP6" s="22">
        <f t="shared" si="12"/>
        <v>50.99</v>
      </c>
      <c r="DQ6" s="22">
        <f t="shared" si="12"/>
        <v>51.79</v>
      </c>
      <c r="DR6" s="21" t="str">
        <f>IF(DR7="","",IF(DR7="-","【-】","【"&amp;SUBSTITUTE(TEXT(DR7,"#,##0.00"),"-","△")&amp;"】"))</f>
        <v>【52.02】</v>
      </c>
      <c r="DS6" s="22">
        <f>IF(DS7="",NA(),DS7)</f>
        <v>34.49</v>
      </c>
      <c r="DT6" s="22">
        <f t="shared" ref="DT6:EB6" si="13">IF(DT7="",NA(),DT7)</f>
        <v>37.090000000000003</v>
      </c>
      <c r="DU6" s="22">
        <f t="shared" si="13"/>
        <v>38.74</v>
      </c>
      <c r="DV6" s="22">
        <f t="shared" si="13"/>
        <v>40.479999999999997</v>
      </c>
      <c r="DW6" s="22">
        <f t="shared" si="13"/>
        <v>40.1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1.04</v>
      </c>
      <c r="EE6" s="22">
        <f t="shared" ref="EE6:EM6" si="14">IF(EE7="",NA(),EE7)</f>
        <v>1.07</v>
      </c>
      <c r="EF6" s="22">
        <f t="shared" si="14"/>
        <v>0.78</v>
      </c>
      <c r="EG6" s="22">
        <f t="shared" si="14"/>
        <v>0.3</v>
      </c>
      <c r="EH6" s="22">
        <f t="shared" si="14"/>
        <v>0.31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42030</v>
      </c>
      <c r="D7" s="24">
        <v>46</v>
      </c>
      <c r="E7" s="24">
        <v>1</v>
      </c>
      <c r="F7" s="24">
        <v>0</v>
      </c>
      <c r="G7" s="24">
        <v>1</v>
      </c>
      <c r="H7" s="24" t="s">
        <v>93</v>
      </c>
      <c r="I7" s="24" t="s">
        <v>94</v>
      </c>
      <c r="J7" s="24" t="s">
        <v>95</v>
      </c>
      <c r="K7" s="24" t="s">
        <v>96</v>
      </c>
      <c r="L7" s="24" t="s">
        <v>97</v>
      </c>
      <c r="M7" s="24" t="s">
        <v>98</v>
      </c>
      <c r="N7" s="25" t="s">
        <v>99</v>
      </c>
      <c r="O7" s="25">
        <v>63.79</v>
      </c>
      <c r="P7" s="25">
        <v>100</v>
      </c>
      <c r="Q7" s="25">
        <v>3608</v>
      </c>
      <c r="R7" s="25">
        <v>52058</v>
      </c>
      <c r="S7" s="25">
        <v>17.37</v>
      </c>
      <c r="T7" s="25">
        <v>2997.01</v>
      </c>
      <c r="U7" s="25">
        <v>57915</v>
      </c>
      <c r="V7" s="25">
        <v>18.600000000000001</v>
      </c>
      <c r="W7" s="25">
        <v>3113.71</v>
      </c>
      <c r="X7" s="25">
        <v>121.64</v>
      </c>
      <c r="Y7" s="25">
        <v>124.94</v>
      </c>
      <c r="Z7" s="25">
        <v>124.07</v>
      </c>
      <c r="AA7" s="25">
        <v>110.74</v>
      </c>
      <c r="AB7" s="25">
        <v>108.27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351.87</v>
      </c>
      <c r="AU7" s="25">
        <v>299</v>
      </c>
      <c r="AV7" s="25">
        <v>319.64999999999998</v>
      </c>
      <c r="AW7" s="25">
        <v>311.08</v>
      </c>
      <c r="AX7" s="25">
        <v>341.16</v>
      </c>
      <c r="AY7" s="25">
        <v>360.86</v>
      </c>
      <c r="AZ7" s="25">
        <v>350.79</v>
      </c>
      <c r="BA7" s="25">
        <v>354.57</v>
      </c>
      <c r="BB7" s="25">
        <v>357.74</v>
      </c>
      <c r="BC7" s="25">
        <v>344.88</v>
      </c>
      <c r="BD7" s="25">
        <v>243.36</v>
      </c>
      <c r="BE7" s="25">
        <v>321.16000000000003</v>
      </c>
      <c r="BF7" s="25">
        <v>346.73</v>
      </c>
      <c r="BG7" s="25">
        <v>379.24</v>
      </c>
      <c r="BH7" s="25">
        <v>368.06</v>
      </c>
      <c r="BI7" s="25">
        <v>361.99</v>
      </c>
      <c r="BJ7" s="25">
        <v>309.27999999999997</v>
      </c>
      <c r="BK7" s="25">
        <v>322.92</v>
      </c>
      <c r="BL7" s="25">
        <v>303.45999999999998</v>
      </c>
      <c r="BM7" s="25">
        <v>307.27999999999997</v>
      </c>
      <c r="BN7" s="25">
        <v>304.02</v>
      </c>
      <c r="BO7" s="25">
        <v>265.93</v>
      </c>
      <c r="BP7" s="25">
        <v>116.71</v>
      </c>
      <c r="BQ7" s="25">
        <v>116.93</v>
      </c>
      <c r="BR7" s="25">
        <v>118.49</v>
      </c>
      <c r="BS7" s="25">
        <v>104.5</v>
      </c>
      <c r="BT7" s="25">
        <v>101.17</v>
      </c>
      <c r="BU7" s="25">
        <v>103.32</v>
      </c>
      <c r="BV7" s="25">
        <v>100.85</v>
      </c>
      <c r="BW7" s="25">
        <v>103.79</v>
      </c>
      <c r="BX7" s="25">
        <v>98.3</v>
      </c>
      <c r="BY7" s="25">
        <v>98.89</v>
      </c>
      <c r="BZ7" s="25">
        <v>97.82</v>
      </c>
      <c r="CA7" s="25">
        <v>187.26</v>
      </c>
      <c r="CB7" s="25">
        <v>182</v>
      </c>
      <c r="CC7" s="25">
        <v>183.02</v>
      </c>
      <c r="CD7" s="25">
        <v>208.02</v>
      </c>
      <c r="CE7" s="25">
        <v>213.46</v>
      </c>
      <c r="CF7" s="25">
        <v>168.56</v>
      </c>
      <c r="CG7" s="25">
        <v>167.1</v>
      </c>
      <c r="CH7" s="25">
        <v>167.86</v>
      </c>
      <c r="CI7" s="25">
        <v>173.68</v>
      </c>
      <c r="CJ7" s="25">
        <v>174.52</v>
      </c>
      <c r="CK7" s="25">
        <v>177.56</v>
      </c>
      <c r="CL7" s="25">
        <v>59.19</v>
      </c>
      <c r="CM7" s="25">
        <v>59.42</v>
      </c>
      <c r="CN7" s="25">
        <v>60.42</v>
      </c>
      <c r="CO7" s="25">
        <v>61.3</v>
      </c>
      <c r="CP7" s="25">
        <v>59.87</v>
      </c>
      <c r="CQ7" s="25">
        <v>59.51</v>
      </c>
      <c r="CR7" s="25">
        <v>59.91</v>
      </c>
      <c r="CS7" s="25">
        <v>59.4</v>
      </c>
      <c r="CT7" s="25">
        <v>59.24</v>
      </c>
      <c r="CU7" s="25">
        <v>58.77</v>
      </c>
      <c r="CV7" s="25">
        <v>59.81</v>
      </c>
      <c r="CW7" s="25">
        <v>86.23</v>
      </c>
      <c r="CX7" s="25">
        <v>87.12</v>
      </c>
      <c r="CY7" s="25">
        <v>83.4</v>
      </c>
      <c r="CZ7" s="25">
        <v>81.16</v>
      </c>
      <c r="DA7" s="25">
        <v>81.95</v>
      </c>
      <c r="DB7" s="25">
        <v>87.08</v>
      </c>
      <c r="DC7" s="25">
        <v>87.26</v>
      </c>
      <c r="DD7" s="25">
        <v>87.57</v>
      </c>
      <c r="DE7" s="25">
        <v>87.26</v>
      </c>
      <c r="DF7" s="25">
        <v>86.95</v>
      </c>
      <c r="DG7" s="25">
        <v>89.42</v>
      </c>
      <c r="DH7" s="25">
        <v>51.37</v>
      </c>
      <c r="DI7" s="25">
        <v>52.23</v>
      </c>
      <c r="DJ7" s="25">
        <v>47.68</v>
      </c>
      <c r="DK7" s="25">
        <v>49.48</v>
      </c>
      <c r="DL7" s="25">
        <v>50.29</v>
      </c>
      <c r="DM7" s="25">
        <v>48.55</v>
      </c>
      <c r="DN7" s="25">
        <v>49.2</v>
      </c>
      <c r="DO7" s="25">
        <v>50.01</v>
      </c>
      <c r="DP7" s="25">
        <v>50.99</v>
      </c>
      <c r="DQ7" s="25">
        <v>51.79</v>
      </c>
      <c r="DR7" s="25">
        <v>52.02</v>
      </c>
      <c r="DS7" s="25">
        <v>34.49</v>
      </c>
      <c r="DT7" s="25">
        <v>37.090000000000003</v>
      </c>
      <c r="DU7" s="25">
        <v>38.74</v>
      </c>
      <c r="DV7" s="25">
        <v>40.479999999999997</v>
      </c>
      <c r="DW7" s="25">
        <v>40.1</v>
      </c>
      <c r="DX7" s="25">
        <v>17.11</v>
      </c>
      <c r="DY7" s="25">
        <v>18.329999999999998</v>
      </c>
      <c r="DZ7" s="25">
        <v>20.27</v>
      </c>
      <c r="EA7" s="25">
        <v>21.69</v>
      </c>
      <c r="EB7" s="25">
        <v>23.19</v>
      </c>
      <c r="EC7" s="25">
        <v>25.37</v>
      </c>
      <c r="ED7" s="25">
        <v>1.04</v>
      </c>
      <c r="EE7" s="25">
        <v>1.07</v>
      </c>
      <c r="EF7" s="25">
        <v>0.78</v>
      </c>
      <c r="EG7" s="25">
        <v>0.3</v>
      </c>
      <c r="EH7" s="25">
        <v>0.31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2025-02-25T01:00:09Z</cp:lastPrinted>
  <dcterms:created xsi:type="dcterms:W3CDTF">2025-01-24T06:44:24Z</dcterms:created>
  <dcterms:modified xsi:type="dcterms:W3CDTF">2025-02-25T07:08:37Z</dcterms:modified>
  <cp:category/>
</cp:coreProperties>
</file>