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 filterPrivacy="1" defaultThemeVersion="166925"/>
  <xr:revisionPtr revIDLastSave="0" documentId="13_ncr:1_{D4029D1A-B221-4CB2-9712-084A4E9B3A13}" xr6:coauthVersionLast="36" xr6:coauthVersionMax="36" xr10:uidLastSave="{00000000-0000-0000-0000-000000000000}"/>
  <bookViews>
    <workbookView xWindow="0" yWindow="0" windowWidth="15345" windowHeight="4380" xr2:uid="{417F03F0-DA77-4B2A-8E86-714C4034D9B9}"/>
  </bookViews>
  <sheets>
    <sheet name="毎日測定" sheetId="1" r:id="rId1"/>
    <sheet name="月曜日測定" sheetId="2" r:id="rId2"/>
    <sheet name="火曜日測定" sheetId="3" r:id="rId3"/>
    <sheet name="水曜日測定" sheetId="4" r:id="rId4"/>
    <sheet name="木曜日測定" sheetId="5" r:id="rId5"/>
    <sheet name="金曜日測定" sheetId="6" r:id="rId6"/>
  </sheets>
  <definedNames>
    <definedName name="_xlnm._FilterDatabase" localSheetId="2" hidden="1">火曜日測定!$A$4:$J$10</definedName>
    <definedName name="_xlnm._FilterDatabase" localSheetId="5" hidden="1">金曜日測定!$A$4:$J$10</definedName>
    <definedName name="_xlnm._FilterDatabase" localSheetId="1" hidden="1">月曜日測定!$A$4:$N$10</definedName>
    <definedName name="_xlnm._FilterDatabase" localSheetId="3" hidden="1">水曜日測定!$A$4:$W$11</definedName>
    <definedName name="_xlnm._FilterDatabase" localSheetId="0" hidden="1">毎日測定!$A$4:$K$37</definedName>
    <definedName name="_xlnm._FilterDatabase" localSheetId="4" hidden="1">木曜日測定!$A$4:$J$11</definedName>
    <definedName name="_xlnm.Print_Area" localSheetId="2">火曜日測定!$A$2:$J$10</definedName>
    <definedName name="_xlnm.Print_Area" localSheetId="5">金曜日測定!$A$2:$J$10</definedName>
    <definedName name="_xlnm.Print_Area" localSheetId="1">月曜日測定!$A$2:$J$10</definedName>
    <definedName name="_xlnm.Print_Area" localSheetId="3">水曜日測定!$A$2:$S$11</definedName>
    <definedName name="_xlnm.Print_Area" localSheetId="0">毎日測定!$A$2:$G$37</definedName>
    <definedName name="_xlnm.Print_Area" localSheetId="4">木曜日測定!$A$2:$J$11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6" l="1"/>
  <c r="A4" i="6" s="1"/>
  <c r="A5" i="6" s="1"/>
  <c r="A6" i="6" s="1"/>
  <c r="A7" i="6" s="1"/>
  <c r="C1" i="5"/>
  <c r="A4" i="5" s="1"/>
  <c r="A5" i="5" s="1"/>
  <c r="A6" i="5" s="1"/>
  <c r="A7" i="5" s="1"/>
  <c r="A8" i="5" s="1"/>
  <c r="C1" i="3" l="1"/>
  <c r="A4" i="3" s="1"/>
  <c r="A5" i="3" s="1"/>
  <c r="A6" i="3" s="1"/>
  <c r="A7" i="3" s="1"/>
  <c r="N1" i="2"/>
  <c r="A4" i="2" s="1"/>
  <c r="A5" i="2" s="1"/>
  <c r="A6" i="2" s="1"/>
  <c r="A7" i="2" s="1"/>
  <c r="B4" i="1"/>
  <c r="K1" i="1"/>
  <c r="A4" i="1" l="1"/>
  <c r="W1" i="4" l="1"/>
  <c r="A4" i="4" l="1"/>
  <c r="B4" i="4" l="1"/>
  <c r="A5" i="4"/>
  <c r="B4" i="6"/>
  <c r="B4" i="5"/>
  <c r="B5" i="4" l="1"/>
  <c r="A6" i="4"/>
  <c r="A7" i="4" s="1"/>
  <c r="A8" i="4" s="1"/>
  <c r="B4" i="2" l="1"/>
  <c r="B4" i="3"/>
  <c r="B5" i="5" l="1"/>
  <c r="B5" i="6" l="1"/>
  <c r="B5" i="2" l="1"/>
  <c r="B5" i="3"/>
  <c r="B6" i="5" l="1"/>
  <c r="B6" i="4"/>
  <c r="B6" i="6" l="1"/>
  <c r="B6" i="2" l="1"/>
  <c r="B6" i="3"/>
  <c r="B7" i="5" l="1"/>
  <c r="B7" i="4"/>
  <c r="A5" i="1"/>
  <c r="B5" i="1" s="1"/>
  <c r="A6" i="1" l="1"/>
  <c r="A7" i="1" s="1"/>
  <c r="A8" i="1" s="1"/>
  <c r="B7" i="6"/>
  <c r="A9" i="1" l="1"/>
  <c r="B9" i="1" s="1"/>
  <c r="B8" i="1"/>
  <c r="B6" i="1"/>
  <c r="B7" i="1"/>
  <c r="A10" i="1" l="1"/>
  <c r="A11" i="1" l="1"/>
  <c r="B10" i="1"/>
  <c r="A12" i="1" l="1"/>
  <c r="B11" i="1"/>
  <c r="B12" i="1" l="1"/>
  <c r="A13" i="1"/>
  <c r="B7" i="2"/>
  <c r="B8" i="5"/>
  <c r="B7" i="3"/>
  <c r="B13" i="1" l="1"/>
  <c r="A14" i="1"/>
  <c r="B8" i="4"/>
  <c r="A15" i="1" l="1"/>
  <c r="B14" i="1"/>
  <c r="B15" i="1" l="1"/>
  <c r="A16" i="1"/>
  <c r="A17" i="1" l="1"/>
  <c r="B16" i="1"/>
  <c r="B17" i="1" l="1"/>
  <c r="A18" i="1"/>
  <c r="A19" i="1" l="1"/>
  <c r="B18" i="1"/>
  <c r="B19" i="1" l="1"/>
  <c r="A20" i="1"/>
  <c r="B20" i="1" l="1"/>
  <c r="A21" i="1"/>
  <c r="B21" i="1" l="1"/>
  <c r="A22" i="1"/>
  <c r="B22" i="1" l="1"/>
  <c r="A23" i="1"/>
  <c r="A24" i="1" l="1"/>
  <c r="B23" i="1"/>
  <c r="A25" i="1" l="1"/>
  <c r="B24" i="1"/>
  <c r="A26" i="1" l="1"/>
  <c r="B25" i="1"/>
  <c r="B26" i="1" l="1"/>
  <c r="A27" i="1"/>
  <c r="A28" i="1" l="1"/>
  <c r="B27" i="1"/>
  <c r="A29" i="1" l="1"/>
  <c r="B28" i="1"/>
  <c r="A30" i="1" l="1"/>
  <c r="B29" i="1"/>
  <c r="A31" i="1" l="1"/>
  <c r="B30" i="1"/>
  <c r="A32" i="1" l="1"/>
  <c r="B31" i="1"/>
  <c r="B32" i="1" l="1"/>
  <c r="A33" i="1"/>
  <c r="B33" i="1" l="1"/>
  <c r="A34" i="1"/>
  <c r="B34" i="1" s="1"/>
</calcChain>
</file>

<file path=xl/sharedStrings.xml><?xml version="1.0" encoding="utf-8"?>
<sst xmlns="http://schemas.openxmlformats.org/spreadsheetml/2006/main" count="194" uniqueCount="63">
  <si>
    <t>月日</t>
  </si>
  <si>
    <t>塩竈市役所
本庁舎</t>
  </si>
  <si>
    <t>東部
（東部保育所）</t>
  </si>
  <si>
    <t>西部
（月見ヶ丘小学校）</t>
  </si>
  <si>
    <t>南部
（第三小学校）</t>
  </si>
  <si>
    <t>北部
（第二中学校）</t>
  </si>
  <si>
    <t>カトリック幼稚園</t>
    <rPh sb="5" eb="8">
      <t>ヨウチエン</t>
    </rPh>
    <phoneticPr fontId="6"/>
  </si>
  <si>
    <t>第二中央幼稚園</t>
    <rPh sb="0" eb="2">
      <t>ダイニ</t>
    </rPh>
    <rPh sb="2" eb="4">
      <t>チュウオウ</t>
    </rPh>
    <rPh sb="4" eb="7">
      <t>ヨウチエン</t>
    </rPh>
    <phoneticPr fontId="6"/>
  </si>
  <si>
    <t>聖光幼稚園</t>
    <rPh sb="0" eb="1">
      <t>セイ</t>
    </rPh>
    <rPh sb="1" eb="2">
      <t>コウ</t>
    </rPh>
    <rPh sb="2" eb="5">
      <t>ヨウチエン</t>
    </rPh>
    <phoneticPr fontId="6"/>
  </si>
  <si>
    <t>中央幼稚園</t>
    <rPh sb="0" eb="2">
      <t>チュウオウ</t>
    </rPh>
    <rPh sb="2" eb="5">
      <t>ヨウチエン</t>
    </rPh>
    <phoneticPr fontId="6"/>
  </si>
  <si>
    <t>マリンゲート塩釜</t>
    <rPh sb="6" eb="8">
      <t>シオガマ</t>
    </rPh>
    <phoneticPr fontId="2"/>
  </si>
  <si>
    <t>新富町ｾﾌﾞﾝｲﾚﾌﾞﾝ</t>
    <rPh sb="0" eb="3">
      <t>シントミチョウ</t>
    </rPh>
    <phoneticPr fontId="5"/>
  </si>
  <si>
    <t>第三中学校</t>
    <phoneticPr fontId="6"/>
  </si>
  <si>
    <t>あゆみ保育園</t>
    <rPh sb="3" eb="6">
      <t>ホイクエン</t>
    </rPh>
    <phoneticPr fontId="6"/>
  </si>
  <si>
    <t>清水沢保育所</t>
    <rPh sb="0" eb="3">
      <t>シミズサワ</t>
    </rPh>
    <rPh sb="3" eb="5">
      <t>ホイク</t>
    </rPh>
    <rPh sb="5" eb="6">
      <t>ジョ</t>
    </rPh>
    <phoneticPr fontId="2"/>
  </si>
  <si>
    <t>玉川保育園</t>
    <rPh sb="0" eb="2">
      <t>タマガワ</t>
    </rPh>
    <rPh sb="2" eb="5">
      <t>ホイクエン</t>
    </rPh>
    <phoneticPr fontId="2"/>
  </si>
  <si>
    <t>ひまわり幼稚園</t>
    <rPh sb="4" eb="7">
      <t>ヨウチエン</t>
    </rPh>
    <phoneticPr fontId="2"/>
  </si>
  <si>
    <t>ダブル踏切</t>
    <rPh sb="3" eb="5">
      <t>フミキリ</t>
    </rPh>
    <phoneticPr fontId="2"/>
  </si>
  <si>
    <t>伊保石公園</t>
    <rPh sb="0" eb="3">
      <t>イボイシ</t>
    </rPh>
    <rPh sb="3" eb="5">
      <t>コウエン</t>
    </rPh>
    <phoneticPr fontId="2"/>
  </si>
  <si>
    <t>ガス体育館</t>
    <rPh sb="2" eb="5">
      <t>タイイクカン</t>
    </rPh>
    <phoneticPr fontId="6"/>
  </si>
  <si>
    <t>清水沢公園</t>
    <rPh sb="0" eb="3">
      <t>シミズサワ</t>
    </rPh>
    <rPh sb="3" eb="5">
      <t>コウエン</t>
    </rPh>
    <phoneticPr fontId="6"/>
  </si>
  <si>
    <t>杏友園</t>
    <rPh sb="0" eb="1">
      <t>キョウ</t>
    </rPh>
    <rPh sb="1" eb="2">
      <t>ユウ</t>
    </rPh>
    <rPh sb="2" eb="3">
      <t>エン</t>
    </rPh>
    <phoneticPr fontId="2"/>
  </si>
  <si>
    <t>第二小学校</t>
    <phoneticPr fontId="2"/>
  </si>
  <si>
    <t>第一中学校</t>
    <phoneticPr fontId="2"/>
  </si>
  <si>
    <t>第一小学校</t>
    <phoneticPr fontId="2"/>
  </si>
  <si>
    <t>梅の宮神社</t>
    <rPh sb="0" eb="1">
      <t>ウメ</t>
    </rPh>
    <rPh sb="2" eb="3">
      <t>ミヤ</t>
    </rPh>
    <rPh sb="3" eb="5">
      <t>ジンジャ</t>
    </rPh>
    <phoneticPr fontId="2"/>
  </si>
  <si>
    <t>宮町目黒歯科付近</t>
    <rPh sb="0" eb="2">
      <t>ミヤマチ</t>
    </rPh>
    <rPh sb="2" eb="4">
      <t>メグロ</t>
    </rPh>
    <rPh sb="4" eb="6">
      <t>シカ</t>
    </rPh>
    <rPh sb="6" eb="8">
      <t>フキン</t>
    </rPh>
    <phoneticPr fontId="2"/>
  </si>
  <si>
    <t>表坂入口</t>
    <rPh sb="0" eb="1">
      <t>オモテ</t>
    </rPh>
    <rPh sb="1" eb="2">
      <t>サカ</t>
    </rPh>
    <rPh sb="2" eb="4">
      <t>イリグチ</t>
    </rPh>
    <phoneticPr fontId="2"/>
  </si>
  <si>
    <t>鹽竈神社</t>
    <rPh sb="0" eb="2">
      <t>シオガマ</t>
    </rPh>
    <rPh sb="2" eb="4">
      <t>ジンジャ</t>
    </rPh>
    <phoneticPr fontId="2"/>
  </si>
  <si>
    <t>北浜保育園</t>
    <rPh sb="0" eb="2">
      <t>キタハマ</t>
    </rPh>
    <rPh sb="2" eb="5">
      <t>ホイクエン</t>
    </rPh>
    <phoneticPr fontId="6"/>
  </si>
  <si>
    <t>杉の入小学校</t>
    <rPh sb="0" eb="1">
      <t>スギ</t>
    </rPh>
    <rPh sb="2" eb="3">
      <t>イ</t>
    </rPh>
    <rPh sb="3" eb="6">
      <t>ショウガッコウ</t>
    </rPh>
    <phoneticPr fontId="2"/>
  </si>
  <si>
    <t>藤倉保育所</t>
    <rPh sb="0" eb="2">
      <t>フジクラ</t>
    </rPh>
    <rPh sb="2" eb="4">
      <t>ホイク</t>
    </rPh>
    <rPh sb="4" eb="5">
      <t>ショ</t>
    </rPh>
    <phoneticPr fontId="2"/>
  </si>
  <si>
    <t>新浜町保育所</t>
    <rPh sb="0" eb="3">
      <t>シンハマチョウ</t>
    </rPh>
    <rPh sb="3" eb="5">
      <t>ホイク</t>
    </rPh>
    <rPh sb="5" eb="6">
      <t>ショ</t>
    </rPh>
    <phoneticPr fontId="2"/>
  </si>
  <si>
    <t>藤倉児童館</t>
  </si>
  <si>
    <t>温水プール</t>
    <rPh sb="0" eb="2">
      <t>オンスイ</t>
    </rPh>
    <phoneticPr fontId="6"/>
  </si>
  <si>
    <t>新浜町公園</t>
    <rPh sb="0" eb="3">
      <t>シンハマチョウ</t>
    </rPh>
    <rPh sb="3" eb="5">
      <t>コウエン</t>
    </rPh>
    <phoneticPr fontId="6"/>
  </si>
  <si>
    <t>楓町一丁目交差点</t>
    <rPh sb="0" eb="2">
      <t>カエデチョウ</t>
    </rPh>
    <rPh sb="2" eb="5">
      <t>イッチョウメ</t>
    </rPh>
    <rPh sb="5" eb="8">
      <t>コウサテン</t>
    </rPh>
    <phoneticPr fontId="6"/>
  </si>
  <si>
    <t>杉の入生協前交差点</t>
    <rPh sb="0" eb="1">
      <t>スギ</t>
    </rPh>
    <rPh sb="2" eb="3">
      <t>イ</t>
    </rPh>
    <rPh sb="3" eb="5">
      <t>セイキョウ</t>
    </rPh>
    <rPh sb="5" eb="6">
      <t>マエ</t>
    </rPh>
    <rPh sb="6" eb="9">
      <t>コウサテン</t>
    </rPh>
    <phoneticPr fontId="2"/>
  </si>
  <si>
    <t>玉川小学校</t>
    <rPh sb="0" eb="2">
      <t>タマガワ</t>
    </rPh>
    <rPh sb="2" eb="5">
      <t>ショウガッコウ</t>
    </rPh>
    <phoneticPr fontId="2"/>
  </si>
  <si>
    <t>玉川中学校</t>
    <rPh sb="0" eb="2">
      <t>タマガワ</t>
    </rPh>
    <rPh sb="2" eb="5">
      <t>チュウガッコウ</t>
    </rPh>
    <phoneticPr fontId="2"/>
  </si>
  <si>
    <t>さかえ保育園</t>
    <rPh sb="3" eb="6">
      <t>ホイクエン</t>
    </rPh>
    <phoneticPr fontId="2"/>
  </si>
  <si>
    <t>パドマ幼稚園</t>
    <phoneticPr fontId="2"/>
  </si>
  <si>
    <t>栄町バス停交差点</t>
    <rPh sb="0" eb="2">
      <t>サカエチョウ</t>
    </rPh>
    <rPh sb="4" eb="5">
      <t>テイ</t>
    </rPh>
    <rPh sb="5" eb="8">
      <t>コウサテン</t>
    </rPh>
    <phoneticPr fontId="2"/>
  </si>
  <si>
    <t>斎場入口</t>
    <rPh sb="0" eb="2">
      <t>サイジョウ</t>
    </rPh>
    <rPh sb="2" eb="4">
      <t>イリグチ</t>
    </rPh>
    <phoneticPr fontId="2"/>
  </si>
  <si>
    <t>香津町保育所</t>
    <rPh sb="0" eb="3">
      <t>コウヅマチ</t>
    </rPh>
    <rPh sb="3" eb="5">
      <t>ホイク</t>
    </rPh>
    <rPh sb="5" eb="6">
      <t>ジョ</t>
    </rPh>
    <phoneticPr fontId="2"/>
  </si>
  <si>
    <t>公民館</t>
    <rPh sb="0" eb="3">
      <t>コウミンカン</t>
    </rPh>
    <phoneticPr fontId="2"/>
  </si>
  <si>
    <t>-</t>
    <phoneticPr fontId="5"/>
  </si>
  <si>
    <t>●1,000マイクロシーベルトは1ミリシーベルト、1,000ミリシーベルトは1シーベルトになります。</t>
  </si>
  <si>
    <t>●文部科学省の暫定基準では、屋外活動の制限は、1.0 ( μSv／h ) マイクロシーベルト毎時以上の場合としております。</t>
  </si>
  <si>
    <t>桂島ステイ
ステーション</t>
    <rPh sb="0" eb="1">
      <t>カツラ</t>
    </rPh>
    <rPh sb="1" eb="2">
      <t>シマ</t>
    </rPh>
    <phoneticPr fontId="12"/>
  </si>
  <si>
    <t>桂島桟橋</t>
    <rPh sb="0" eb="1">
      <t>カツラ</t>
    </rPh>
    <rPh sb="1" eb="2">
      <t>シマ</t>
    </rPh>
    <rPh sb="2" eb="4">
      <t>サンバシ</t>
    </rPh>
    <phoneticPr fontId="12"/>
  </si>
  <si>
    <t>石浜桟橋</t>
    <rPh sb="0" eb="2">
      <t>イシハマ</t>
    </rPh>
    <rPh sb="2" eb="4">
      <t>サンバシ</t>
    </rPh>
    <phoneticPr fontId="12"/>
  </si>
  <si>
    <t>寒風沢ステイ
ステーション</t>
    <rPh sb="0" eb="2">
      <t>カンプウ</t>
    </rPh>
    <rPh sb="2" eb="3">
      <t>サワ</t>
    </rPh>
    <phoneticPr fontId="12"/>
  </si>
  <si>
    <t>寒風沢桟橋</t>
    <rPh sb="0" eb="2">
      <t>カンプウ</t>
    </rPh>
    <rPh sb="2" eb="3">
      <t>サワ</t>
    </rPh>
    <rPh sb="3" eb="5">
      <t>サンバシ</t>
    </rPh>
    <phoneticPr fontId="12"/>
  </si>
  <si>
    <t>朴島桟橋</t>
    <rPh sb="0" eb="1">
      <t>ホオ</t>
    </rPh>
    <rPh sb="1" eb="2">
      <t>シマ</t>
    </rPh>
    <rPh sb="2" eb="4">
      <t>サンバシ</t>
    </rPh>
    <phoneticPr fontId="12"/>
  </si>
  <si>
    <t>野々島桟橋</t>
    <rPh sb="0" eb="1">
      <t>ノ</t>
    </rPh>
    <rPh sb="2" eb="3">
      <t>シマ</t>
    </rPh>
    <rPh sb="3" eb="5">
      <t>サンバシ</t>
    </rPh>
    <phoneticPr fontId="12"/>
  </si>
  <si>
    <t>野々島
六地蔵付近</t>
    <rPh sb="0" eb="1">
      <t>ノ</t>
    </rPh>
    <rPh sb="2" eb="3">
      <t>シマ</t>
    </rPh>
    <rPh sb="4" eb="5">
      <t>ロク</t>
    </rPh>
    <rPh sb="5" eb="7">
      <t>ジゾウ</t>
    </rPh>
    <rPh sb="7" eb="9">
      <t>フキン</t>
    </rPh>
    <phoneticPr fontId="12"/>
  </si>
  <si>
    <t>浦戸小・中学校</t>
    <rPh sb="0" eb="1">
      <t>ウラ</t>
    </rPh>
    <rPh sb="1" eb="2">
      <t>ト</t>
    </rPh>
    <rPh sb="2" eb="3">
      <t>ショウ</t>
    </rPh>
    <rPh sb="4" eb="7">
      <t>チュウガッコウ</t>
    </rPh>
    <phoneticPr fontId="12"/>
  </si>
  <si>
    <r>
      <t>●測定値の単位は、「マイクロシーベルト毎時（</t>
    </r>
    <r>
      <rPr>
        <sz val="11"/>
        <color rgb="FF000000"/>
        <rFont val="游ゴシック"/>
        <family val="3"/>
        <charset val="128"/>
        <scheme val="minor"/>
      </rPr>
      <t>μ</t>
    </r>
    <r>
      <rPr>
        <sz val="11"/>
        <color indexed="8"/>
        <rFont val="游ゴシック"/>
        <family val="3"/>
        <charset val="128"/>
        <scheme val="minor"/>
      </rPr>
      <t>Sv／h）」です。</t>
    </r>
    <phoneticPr fontId="5"/>
  </si>
  <si>
    <t>令　和　2　年　放　射　能　測　定　結　果</t>
    <rPh sb="0" eb="1">
      <t>レイ</t>
    </rPh>
    <rPh sb="2" eb="3">
      <t>ワ</t>
    </rPh>
    <rPh sb="6" eb="7">
      <t>ネン</t>
    </rPh>
    <rPh sb="8" eb="9">
      <t>ホウ</t>
    </rPh>
    <rPh sb="10" eb="11">
      <t>イ</t>
    </rPh>
    <rPh sb="12" eb="13">
      <t>ノウ</t>
    </rPh>
    <rPh sb="14" eb="15">
      <t>ソク</t>
    </rPh>
    <rPh sb="16" eb="17">
      <t>サダム</t>
    </rPh>
    <rPh sb="18" eb="19">
      <t>ケツ</t>
    </rPh>
    <rPh sb="20" eb="21">
      <t>ハテ</t>
    </rPh>
    <phoneticPr fontId="5"/>
  </si>
  <si>
    <t>令　和　2　年　放　射　能　測　定　結　果</t>
    <rPh sb="0" eb="1">
      <t>レイ</t>
    </rPh>
    <rPh sb="2" eb="3">
      <t>ワ</t>
    </rPh>
    <rPh sb="6" eb="7">
      <t>トシ</t>
    </rPh>
    <rPh sb="8" eb="9">
      <t>ホウ</t>
    </rPh>
    <rPh sb="10" eb="11">
      <t>イ</t>
    </rPh>
    <rPh sb="12" eb="13">
      <t>ノウ</t>
    </rPh>
    <rPh sb="14" eb="15">
      <t>ソク</t>
    </rPh>
    <rPh sb="16" eb="17">
      <t>サダム</t>
    </rPh>
    <rPh sb="18" eb="19">
      <t>ケツ</t>
    </rPh>
    <rPh sb="20" eb="21">
      <t>ハテ</t>
    </rPh>
    <phoneticPr fontId="5"/>
  </si>
  <si>
    <t>令　和　2　年　放　射　能　測　定　結　果</t>
    <rPh sb="0" eb="1">
      <t>レイ</t>
    </rPh>
    <rPh sb="2" eb="3">
      <t>ワ</t>
    </rPh>
    <rPh sb="6" eb="7">
      <t>トシ</t>
    </rPh>
    <rPh sb="8" eb="9">
      <t>ホウ</t>
    </rPh>
    <rPh sb="10" eb="11">
      <t>イ</t>
    </rPh>
    <rPh sb="12" eb="13">
      <t>ノウ</t>
    </rPh>
    <rPh sb="14" eb="15">
      <t>ソク</t>
    </rPh>
    <rPh sb="16" eb="17">
      <t>サダム</t>
    </rPh>
    <rPh sb="18" eb="19">
      <t>ケツ</t>
    </rPh>
    <rPh sb="20" eb="21">
      <t>ハテ</t>
    </rPh>
    <phoneticPr fontId="5"/>
  </si>
  <si>
    <t>-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</si>
</sst>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&quot;μsv/h&quot;"/>
    <numFmt numFmtId="177" formatCode="0.000&quot;μSv／h&quot;"/>
    <numFmt numFmtId="178" formatCode="0.000&quot;μSv/h&quot;"/>
    <numFmt numFmtId="179" formatCode="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9.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indexed="5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8F0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1">
      <alignment vertical="center"/>
    </xf>
    <xf numFmtId="0" fontId="4" fillId="0" borderId="0" xfId="1" applyFont="1" applyAlignment="1">
      <alignment horizontal="left" vertical="center" indent="14"/>
    </xf>
    <xf numFmtId="0" fontId="1" fillId="0" borderId="0" xfId="1" applyBorder="1" applyAlignment="1">
      <alignment vertical="center"/>
    </xf>
    <xf numFmtId="0" fontId="3" fillId="2" borderId="1" xfId="1" applyFont="1" applyFill="1" applyBorder="1" applyAlignment="1">
      <alignment horizontal="center" vertical="center" wrapText="1"/>
    </xf>
    <xf numFmtId="56" fontId="1" fillId="3" borderId="1" xfId="1" applyNumberFormat="1" applyFont="1" applyFill="1" applyBorder="1" applyAlignment="1">
      <alignment horizontal="center" vertical="center" wrapText="1"/>
    </xf>
    <xf numFmtId="14" fontId="1" fillId="0" borderId="0" xfId="1" applyNumberFormat="1">
      <alignment vertical="center"/>
    </xf>
    <xf numFmtId="56" fontId="1" fillId="3" borderId="3" xfId="1" applyNumberFormat="1" applyFont="1" applyFill="1" applyBorder="1" applyAlignment="1">
      <alignment horizontal="center" vertical="center" wrapText="1"/>
    </xf>
    <xf numFmtId="176" fontId="1" fillId="3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4" borderId="1" xfId="2" applyFont="1" applyFill="1" applyBorder="1" applyAlignment="1">
      <alignment horizontal="distributed" vertical="center" shrinkToFit="1"/>
    </xf>
    <xf numFmtId="0" fontId="9" fillId="4" borderId="1" xfId="2" applyFont="1" applyFill="1" applyBorder="1" applyAlignment="1">
      <alignment horizontal="distributed" vertical="center" shrinkToFit="1"/>
    </xf>
    <xf numFmtId="178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1" fillId="0" borderId="0" xfId="1" applyNumberFormat="1" applyAlignment="1">
      <alignment horizontal="center" vertical="center"/>
    </xf>
    <xf numFmtId="0" fontId="8" fillId="4" borderId="1" xfId="2" applyFont="1" applyFill="1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/>
    </xf>
    <xf numFmtId="0" fontId="7" fillId="4" borderId="1" xfId="2" applyFont="1" applyFill="1" applyBorder="1" applyAlignment="1">
      <alignment horizontal="center" vertical="center" shrinkToFit="1"/>
    </xf>
    <xf numFmtId="0" fontId="7" fillId="4" borderId="3" xfId="2" applyFont="1" applyFill="1" applyBorder="1" applyAlignment="1">
      <alignment horizontal="center" vertical="center" shrinkToFit="1"/>
    </xf>
    <xf numFmtId="0" fontId="10" fillId="4" borderId="1" xfId="2" applyFont="1" applyFill="1" applyBorder="1" applyAlignment="1">
      <alignment horizontal="distributed" vertical="center" shrinkToFit="1"/>
    </xf>
    <xf numFmtId="179" fontId="1" fillId="0" borderId="0" xfId="1" applyNumberFormat="1">
      <alignment vertical="center"/>
    </xf>
    <xf numFmtId="0" fontId="8" fillId="4" borderId="3" xfId="2" applyFont="1" applyFill="1" applyBorder="1" applyAlignment="1">
      <alignment horizontal="distributed" vertical="center" shrinkToFit="1"/>
    </xf>
    <xf numFmtId="178" fontId="0" fillId="0" borderId="3" xfId="0" applyNumberFormat="1" applyBorder="1" applyAlignment="1">
      <alignment horizontal="center" vertical="center"/>
    </xf>
    <xf numFmtId="0" fontId="13" fillId="4" borderId="1" xfId="0" applyFont="1" applyFill="1" applyBorder="1" applyAlignment="1">
      <alignment horizontal="distributed" vertical="center" wrapText="1"/>
    </xf>
    <xf numFmtId="0" fontId="13" fillId="4" borderId="1" xfId="0" applyFont="1" applyFill="1" applyBorder="1" applyAlignment="1">
      <alignment horizontal="distributed" vertical="center" shrinkToFit="1"/>
    </xf>
    <xf numFmtId="0" fontId="13" fillId="4" borderId="1" xfId="0" applyFont="1" applyFill="1" applyBorder="1" applyAlignment="1">
      <alignment horizontal="distributed" vertical="center" wrapText="1" shrinkToFit="1"/>
    </xf>
    <xf numFmtId="0" fontId="13" fillId="4" borderId="1" xfId="0" applyFont="1" applyFill="1" applyBorder="1" applyAlignment="1">
      <alignment vertical="center" wrapText="1" shrinkToFit="1"/>
    </xf>
    <xf numFmtId="178" fontId="13" fillId="0" borderId="1" xfId="0" applyNumberFormat="1" applyFont="1" applyFill="1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8" fontId="0" fillId="0" borderId="6" xfId="0" applyNumberFormat="1" applyFill="1" applyBorder="1" applyAlignment="1">
      <alignment horizontal="center" vertical="center"/>
    </xf>
    <xf numFmtId="0" fontId="14" fillId="0" borderId="2" xfId="2" applyFont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179" fontId="11" fillId="0" borderId="5" xfId="1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 3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65033-21D3-477B-BC57-13DAE0446358}">
  <dimension ref="A1:K37"/>
  <sheetViews>
    <sheetView tabSelected="1" view="pageBreakPreview" zoomScale="85" zoomScaleNormal="55" zoomScaleSheetLayoutView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13" sqref="C13"/>
    </sheetView>
  </sheetViews>
  <sheetFormatPr defaultRowHeight="18.75" x14ac:dyDescent="0.4"/>
  <cols>
    <col min="1" max="2" width="11.25" customWidth="1"/>
    <col min="3" max="3" width="23.75" customWidth="1"/>
    <col min="4" max="4" width="25.25" customWidth="1"/>
    <col min="5" max="5" width="23.375" customWidth="1"/>
    <col min="6" max="6" width="25.125" customWidth="1"/>
    <col min="7" max="7" width="20.875" customWidth="1"/>
    <col min="8" max="15" width="20.375" customWidth="1"/>
  </cols>
  <sheetData>
    <row r="1" spans="1:11" x14ac:dyDescent="0.4">
      <c r="D1" s="1"/>
      <c r="E1" s="1"/>
      <c r="F1" s="1"/>
      <c r="G1" s="1"/>
      <c r="I1" s="3">
        <v>2020</v>
      </c>
      <c r="J1" s="3"/>
      <c r="K1" s="20">
        <f>DATE(I1,1,1)</f>
        <v>43831</v>
      </c>
    </row>
    <row r="2" spans="1:11" ht="46.5" customHeight="1" x14ac:dyDescent="0.4">
      <c r="A2" s="34" t="s">
        <v>59</v>
      </c>
      <c r="B2" s="34"/>
      <c r="C2" s="34"/>
      <c r="D2" s="34"/>
      <c r="E2" s="34"/>
      <c r="F2" s="34"/>
      <c r="G2" s="34"/>
    </row>
    <row r="3" spans="1:11" ht="36" x14ac:dyDescent="0.4">
      <c r="A3" s="32" t="s">
        <v>0</v>
      </c>
      <c r="B3" s="33"/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</row>
    <row r="4" spans="1:11" x14ac:dyDescent="0.4">
      <c r="A4" s="5">
        <f>K1</f>
        <v>43831</v>
      </c>
      <c r="B4" s="5" t="str">
        <f>TEXT(A4,"(aaa)")</f>
        <v>(水)</v>
      </c>
      <c r="C4" s="8" t="s">
        <v>62</v>
      </c>
      <c r="D4" s="8" t="s">
        <v>62</v>
      </c>
      <c r="E4" s="8" t="s">
        <v>62</v>
      </c>
      <c r="F4" s="8" t="s">
        <v>62</v>
      </c>
      <c r="G4" s="8" t="s">
        <v>62</v>
      </c>
    </row>
    <row r="5" spans="1:11" x14ac:dyDescent="0.4">
      <c r="A5" s="5">
        <f>A4+1</f>
        <v>43832</v>
      </c>
      <c r="B5" s="5" t="str">
        <f>TEXT(A5,"(aaa)")</f>
        <v>(木)</v>
      </c>
      <c r="C5" s="8" t="s">
        <v>62</v>
      </c>
      <c r="D5" s="8" t="s">
        <v>62</v>
      </c>
      <c r="E5" s="8" t="s">
        <v>62</v>
      </c>
      <c r="F5" s="8" t="s">
        <v>62</v>
      </c>
      <c r="G5" s="8" t="s">
        <v>62</v>
      </c>
    </row>
    <row r="6" spans="1:11" x14ac:dyDescent="0.4">
      <c r="A6" s="5">
        <f t="shared" ref="A6:A34" si="0">A5+1</f>
        <v>43833</v>
      </c>
      <c r="B6" s="5" t="str">
        <f t="shared" ref="B6:B33" si="1">TEXT(A6,"(aaa)")</f>
        <v>(金)</v>
      </c>
      <c r="C6" s="8" t="s">
        <v>62</v>
      </c>
      <c r="D6" s="8" t="s">
        <v>62</v>
      </c>
      <c r="E6" s="8" t="s">
        <v>62</v>
      </c>
      <c r="F6" s="8" t="s">
        <v>62</v>
      </c>
      <c r="G6" s="8" t="s">
        <v>62</v>
      </c>
    </row>
    <row r="7" spans="1:11" x14ac:dyDescent="0.4">
      <c r="A7" s="5">
        <f t="shared" si="0"/>
        <v>43834</v>
      </c>
      <c r="B7" s="5" t="str">
        <f t="shared" si="1"/>
        <v>(土)</v>
      </c>
      <c r="C7" s="8" t="s">
        <v>46</v>
      </c>
      <c r="D7" s="8" t="s">
        <v>46</v>
      </c>
      <c r="E7" s="8" t="s">
        <v>46</v>
      </c>
      <c r="F7" s="8" t="s">
        <v>46</v>
      </c>
      <c r="G7" s="8" t="s">
        <v>46</v>
      </c>
    </row>
    <row r="8" spans="1:11" x14ac:dyDescent="0.4">
      <c r="A8" s="5">
        <f t="shared" si="0"/>
        <v>43835</v>
      </c>
      <c r="B8" s="5" t="str">
        <f t="shared" si="1"/>
        <v>(日)</v>
      </c>
      <c r="C8" s="8" t="s">
        <v>46</v>
      </c>
      <c r="D8" s="8" t="s">
        <v>46</v>
      </c>
      <c r="E8" s="8" t="s">
        <v>46</v>
      </c>
      <c r="F8" s="8" t="s">
        <v>46</v>
      </c>
      <c r="G8" s="8" t="s">
        <v>46</v>
      </c>
    </row>
    <row r="9" spans="1:11" x14ac:dyDescent="0.4">
      <c r="A9" s="5">
        <f t="shared" si="0"/>
        <v>43836</v>
      </c>
      <c r="B9" s="5" t="str">
        <f t="shared" si="1"/>
        <v>(月)</v>
      </c>
      <c r="C9" s="8">
        <v>3.9E-2</v>
      </c>
      <c r="D9" s="8">
        <v>4.8000000000000001E-2</v>
      </c>
      <c r="E9" s="8">
        <v>4.2999999999999997E-2</v>
      </c>
      <c r="F9" s="8">
        <v>4.2000000000000003E-2</v>
      </c>
      <c r="G9" s="8">
        <v>4.4999999999999998E-2</v>
      </c>
    </row>
    <row r="10" spans="1:11" x14ac:dyDescent="0.4">
      <c r="A10" s="5">
        <f t="shared" si="0"/>
        <v>43837</v>
      </c>
      <c r="B10" s="5" t="str">
        <f t="shared" si="1"/>
        <v>(火)</v>
      </c>
      <c r="C10" s="8">
        <v>3.6999999999999998E-2</v>
      </c>
      <c r="D10" s="8">
        <v>5.1999999999999998E-2</v>
      </c>
      <c r="E10" s="8">
        <v>4.2999999999999997E-2</v>
      </c>
      <c r="F10" s="8">
        <v>3.6999999999999998E-2</v>
      </c>
      <c r="G10" s="8">
        <v>4.2999999999999997E-2</v>
      </c>
    </row>
    <row r="11" spans="1:11" x14ac:dyDescent="0.4">
      <c r="A11" s="5">
        <f t="shared" si="0"/>
        <v>43838</v>
      </c>
      <c r="B11" s="5" t="str">
        <f t="shared" si="1"/>
        <v>(水)</v>
      </c>
      <c r="C11" s="8">
        <v>5.0999999999999997E-2</v>
      </c>
      <c r="D11" s="8">
        <v>5.8999999999999997E-2</v>
      </c>
      <c r="E11" s="8">
        <v>4.9000000000000002E-2</v>
      </c>
      <c r="F11" s="8">
        <v>0.04</v>
      </c>
      <c r="G11" s="8">
        <v>5.3999999999999999E-2</v>
      </c>
    </row>
    <row r="12" spans="1:11" x14ac:dyDescent="0.4">
      <c r="A12" s="5">
        <f t="shared" si="0"/>
        <v>43839</v>
      </c>
      <c r="B12" s="5" t="str">
        <f t="shared" si="1"/>
        <v>(木)</v>
      </c>
      <c r="C12" s="8">
        <v>0.04</v>
      </c>
      <c r="D12" s="8">
        <v>5.2999999999999999E-2</v>
      </c>
      <c r="E12" s="8">
        <v>4.9000000000000002E-2</v>
      </c>
      <c r="F12" s="8">
        <v>3.5999999999999997E-2</v>
      </c>
      <c r="G12" s="8">
        <v>4.2999999999999997E-2</v>
      </c>
    </row>
    <row r="13" spans="1:11" x14ac:dyDescent="0.4">
      <c r="A13" s="5">
        <f t="shared" si="0"/>
        <v>43840</v>
      </c>
      <c r="B13" s="5" t="str">
        <f t="shared" si="1"/>
        <v>(金)</v>
      </c>
      <c r="C13" s="8">
        <v>4.3999999999999997E-2</v>
      </c>
      <c r="D13" s="8">
        <v>4.8000000000000001E-2</v>
      </c>
      <c r="E13" s="8">
        <v>4.1000000000000002E-2</v>
      </c>
      <c r="F13" s="8">
        <v>3.5000000000000003E-2</v>
      </c>
      <c r="G13" s="8">
        <v>4.4999999999999998E-2</v>
      </c>
    </row>
    <row r="14" spans="1:11" x14ac:dyDescent="0.4">
      <c r="A14" s="5">
        <f t="shared" si="0"/>
        <v>43841</v>
      </c>
      <c r="B14" s="5" t="str">
        <f t="shared" si="1"/>
        <v>(土)</v>
      </c>
      <c r="C14" s="8" t="s">
        <v>46</v>
      </c>
      <c r="D14" s="8" t="s">
        <v>46</v>
      </c>
      <c r="E14" s="8" t="s">
        <v>46</v>
      </c>
      <c r="F14" s="8" t="s">
        <v>46</v>
      </c>
      <c r="G14" s="8" t="s">
        <v>46</v>
      </c>
    </row>
    <row r="15" spans="1:11" x14ac:dyDescent="0.4">
      <c r="A15" s="5">
        <f t="shared" si="0"/>
        <v>43842</v>
      </c>
      <c r="B15" s="5" t="str">
        <f t="shared" si="1"/>
        <v>(日)</v>
      </c>
      <c r="C15" s="8" t="s">
        <v>46</v>
      </c>
      <c r="D15" s="8" t="s">
        <v>46</v>
      </c>
      <c r="E15" s="8" t="s">
        <v>46</v>
      </c>
      <c r="F15" s="8" t="s">
        <v>46</v>
      </c>
      <c r="G15" s="8" t="s">
        <v>46</v>
      </c>
    </row>
    <row r="16" spans="1:11" x14ac:dyDescent="0.4">
      <c r="A16" s="5">
        <f t="shared" si="0"/>
        <v>43843</v>
      </c>
      <c r="B16" s="5" t="str">
        <f t="shared" si="1"/>
        <v>(月)</v>
      </c>
      <c r="C16" s="8" t="s">
        <v>62</v>
      </c>
      <c r="D16" s="8" t="s">
        <v>62</v>
      </c>
      <c r="E16" s="8" t="s">
        <v>62</v>
      </c>
      <c r="F16" s="8" t="s">
        <v>62</v>
      </c>
      <c r="G16" s="8" t="s">
        <v>62</v>
      </c>
    </row>
    <row r="17" spans="1:7" x14ac:dyDescent="0.4">
      <c r="A17" s="5">
        <f t="shared" si="0"/>
        <v>43844</v>
      </c>
      <c r="B17" s="5" t="str">
        <f t="shared" si="1"/>
        <v>(火)</v>
      </c>
      <c r="C17" s="8">
        <v>4.2999999999999997E-2</v>
      </c>
      <c r="D17" s="8">
        <v>4.4999999999999998E-2</v>
      </c>
      <c r="E17" s="8">
        <v>4.3999999999999997E-2</v>
      </c>
      <c r="F17" s="8">
        <v>0.04</v>
      </c>
      <c r="G17" s="8">
        <v>0.05</v>
      </c>
    </row>
    <row r="18" spans="1:7" x14ac:dyDescent="0.4">
      <c r="A18" s="5">
        <f t="shared" si="0"/>
        <v>43845</v>
      </c>
      <c r="B18" s="5" t="str">
        <f t="shared" si="1"/>
        <v>(水)</v>
      </c>
      <c r="C18" s="8">
        <v>5.0999999999999997E-2</v>
      </c>
      <c r="D18" s="8">
        <v>5.7000000000000002E-2</v>
      </c>
      <c r="E18" s="8">
        <v>4.8000000000000001E-2</v>
      </c>
      <c r="F18" s="8">
        <v>4.8000000000000001E-2</v>
      </c>
      <c r="G18" s="8">
        <v>5.7000000000000002E-2</v>
      </c>
    </row>
    <row r="19" spans="1:7" x14ac:dyDescent="0.4">
      <c r="A19" s="5">
        <f t="shared" si="0"/>
        <v>43846</v>
      </c>
      <c r="B19" s="5" t="str">
        <f t="shared" si="1"/>
        <v>(木)</v>
      </c>
      <c r="C19" s="8">
        <v>4.3999999999999997E-2</v>
      </c>
      <c r="D19" s="8">
        <v>4.7E-2</v>
      </c>
      <c r="E19" s="8">
        <v>4.2999999999999997E-2</v>
      </c>
      <c r="F19" s="8">
        <v>3.5999999999999997E-2</v>
      </c>
      <c r="G19" s="8">
        <v>4.7E-2</v>
      </c>
    </row>
    <row r="20" spans="1:7" x14ac:dyDescent="0.4">
      <c r="A20" s="5">
        <f t="shared" si="0"/>
        <v>43847</v>
      </c>
      <c r="B20" s="5" t="str">
        <f t="shared" si="1"/>
        <v>(金)</v>
      </c>
      <c r="C20" s="8">
        <v>4.7E-2</v>
      </c>
      <c r="D20" s="8">
        <v>4.5999999999999999E-2</v>
      </c>
      <c r="E20" s="8">
        <v>4.5999999999999999E-2</v>
      </c>
      <c r="F20" s="8">
        <v>3.7999999999999999E-2</v>
      </c>
      <c r="G20" s="8">
        <v>4.5999999999999999E-2</v>
      </c>
    </row>
    <row r="21" spans="1:7" x14ac:dyDescent="0.4">
      <c r="A21" s="5">
        <f t="shared" si="0"/>
        <v>43848</v>
      </c>
      <c r="B21" s="5" t="str">
        <f t="shared" si="1"/>
        <v>(土)</v>
      </c>
      <c r="C21" s="8" t="s">
        <v>46</v>
      </c>
      <c r="D21" s="8" t="s">
        <v>46</v>
      </c>
      <c r="E21" s="8" t="s">
        <v>46</v>
      </c>
      <c r="F21" s="8" t="s">
        <v>46</v>
      </c>
      <c r="G21" s="8" t="s">
        <v>46</v>
      </c>
    </row>
    <row r="22" spans="1:7" x14ac:dyDescent="0.4">
      <c r="A22" s="5">
        <f t="shared" si="0"/>
        <v>43849</v>
      </c>
      <c r="B22" s="5" t="str">
        <f t="shared" si="1"/>
        <v>(日)</v>
      </c>
      <c r="C22" s="8" t="s">
        <v>46</v>
      </c>
      <c r="D22" s="8" t="s">
        <v>46</v>
      </c>
      <c r="E22" s="8" t="s">
        <v>46</v>
      </c>
      <c r="F22" s="8" t="s">
        <v>46</v>
      </c>
      <c r="G22" s="8" t="s">
        <v>46</v>
      </c>
    </row>
    <row r="23" spans="1:7" x14ac:dyDescent="0.4">
      <c r="A23" s="5">
        <f t="shared" si="0"/>
        <v>43850</v>
      </c>
      <c r="B23" s="5" t="str">
        <f t="shared" si="1"/>
        <v>(月)</v>
      </c>
      <c r="C23" s="8">
        <v>4.2999999999999997E-2</v>
      </c>
      <c r="D23" s="8">
        <v>5.2999999999999999E-2</v>
      </c>
      <c r="E23" s="8">
        <v>0.04</v>
      </c>
      <c r="F23" s="8">
        <v>3.5999999999999997E-2</v>
      </c>
      <c r="G23" s="8">
        <v>4.7E-2</v>
      </c>
    </row>
    <row r="24" spans="1:7" x14ac:dyDescent="0.4">
      <c r="A24" s="5">
        <f t="shared" si="0"/>
        <v>43851</v>
      </c>
      <c r="B24" s="5" t="str">
        <f t="shared" si="1"/>
        <v>(火)</v>
      </c>
      <c r="C24" s="8">
        <v>4.2000000000000003E-2</v>
      </c>
      <c r="D24" s="8">
        <v>0.06</v>
      </c>
      <c r="E24" s="8">
        <v>4.9000000000000002E-2</v>
      </c>
      <c r="F24" s="8">
        <v>4.2000000000000003E-2</v>
      </c>
      <c r="G24" s="8">
        <v>4.7E-2</v>
      </c>
    </row>
    <row r="25" spans="1:7" x14ac:dyDescent="0.4">
      <c r="A25" s="5">
        <f t="shared" si="0"/>
        <v>43852</v>
      </c>
      <c r="B25" s="5" t="str">
        <f t="shared" si="1"/>
        <v>(水)</v>
      </c>
      <c r="C25" s="8">
        <v>0.04</v>
      </c>
      <c r="D25" s="8">
        <v>4.7E-2</v>
      </c>
      <c r="E25" s="8">
        <v>4.3999999999999997E-2</v>
      </c>
      <c r="F25" s="8">
        <v>3.7999999999999999E-2</v>
      </c>
      <c r="G25" s="8">
        <v>4.3999999999999997E-2</v>
      </c>
    </row>
    <row r="26" spans="1:7" x14ac:dyDescent="0.4">
      <c r="A26" s="5">
        <f t="shared" si="0"/>
        <v>43853</v>
      </c>
      <c r="B26" s="5" t="str">
        <f t="shared" si="1"/>
        <v>(木)</v>
      </c>
      <c r="C26" s="8">
        <v>4.7E-2</v>
      </c>
      <c r="D26" s="8">
        <v>4.7E-2</v>
      </c>
      <c r="E26" s="8">
        <v>4.5999999999999999E-2</v>
      </c>
      <c r="F26" s="8">
        <v>3.7999999999999999E-2</v>
      </c>
      <c r="G26" s="8">
        <v>4.8000000000000001E-2</v>
      </c>
    </row>
    <row r="27" spans="1:7" x14ac:dyDescent="0.4">
      <c r="A27" s="5">
        <f t="shared" si="0"/>
        <v>43854</v>
      </c>
      <c r="B27" s="5" t="str">
        <f t="shared" si="1"/>
        <v>(金)</v>
      </c>
      <c r="C27" s="8">
        <v>4.2000000000000003E-2</v>
      </c>
      <c r="D27" s="8">
        <v>4.3999999999999997E-2</v>
      </c>
      <c r="E27" s="8">
        <v>4.3999999999999997E-2</v>
      </c>
      <c r="F27" s="8">
        <v>3.7999999999999999E-2</v>
      </c>
      <c r="G27" s="8">
        <v>0.05</v>
      </c>
    </row>
    <row r="28" spans="1:7" x14ac:dyDescent="0.4">
      <c r="A28" s="5">
        <f t="shared" si="0"/>
        <v>43855</v>
      </c>
      <c r="B28" s="5" t="str">
        <f t="shared" si="1"/>
        <v>(土)</v>
      </c>
      <c r="C28" s="8" t="s">
        <v>46</v>
      </c>
      <c r="D28" s="8" t="s">
        <v>46</v>
      </c>
      <c r="E28" s="8" t="s">
        <v>46</v>
      </c>
      <c r="F28" s="8" t="s">
        <v>46</v>
      </c>
      <c r="G28" s="8" t="s">
        <v>46</v>
      </c>
    </row>
    <row r="29" spans="1:7" x14ac:dyDescent="0.4">
      <c r="A29" s="5">
        <f t="shared" si="0"/>
        <v>43856</v>
      </c>
      <c r="B29" s="5" t="str">
        <f t="shared" si="1"/>
        <v>(日)</v>
      </c>
      <c r="C29" s="8" t="s">
        <v>46</v>
      </c>
      <c r="D29" s="8" t="s">
        <v>46</v>
      </c>
      <c r="E29" s="8" t="s">
        <v>46</v>
      </c>
      <c r="F29" s="8" t="s">
        <v>46</v>
      </c>
      <c r="G29" s="8" t="s">
        <v>46</v>
      </c>
    </row>
    <row r="30" spans="1:7" x14ac:dyDescent="0.4">
      <c r="A30" s="5">
        <f t="shared" si="0"/>
        <v>43857</v>
      </c>
      <c r="B30" s="5" t="str">
        <f t="shared" si="1"/>
        <v>(月)</v>
      </c>
      <c r="C30" s="8">
        <v>4.3999999999999997E-2</v>
      </c>
      <c r="D30" s="8">
        <v>4.4999999999999998E-2</v>
      </c>
      <c r="E30" s="8">
        <v>4.1000000000000002E-2</v>
      </c>
      <c r="F30" s="8">
        <v>3.5000000000000003E-2</v>
      </c>
      <c r="G30" s="8">
        <v>4.5999999999999999E-2</v>
      </c>
    </row>
    <row r="31" spans="1:7" x14ac:dyDescent="0.4">
      <c r="A31" s="5">
        <f t="shared" si="0"/>
        <v>43858</v>
      </c>
      <c r="B31" s="5" t="str">
        <f t="shared" si="1"/>
        <v>(火)</v>
      </c>
      <c r="C31" s="8">
        <v>4.2000000000000003E-2</v>
      </c>
      <c r="D31" s="8">
        <v>4.7E-2</v>
      </c>
      <c r="E31" s="8">
        <v>5.0999999999999997E-2</v>
      </c>
      <c r="F31" s="8">
        <v>3.5999999999999997E-2</v>
      </c>
      <c r="G31" s="8">
        <v>4.8000000000000001E-2</v>
      </c>
    </row>
    <row r="32" spans="1:7" x14ac:dyDescent="0.4">
      <c r="A32" s="5">
        <f t="shared" si="0"/>
        <v>43859</v>
      </c>
      <c r="B32" s="5" t="str">
        <f t="shared" si="1"/>
        <v>(水)</v>
      </c>
      <c r="C32" s="8">
        <v>0.05</v>
      </c>
      <c r="D32" s="8">
        <v>0.05</v>
      </c>
      <c r="E32" s="8">
        <v>4.8000000000000001E-2</v>
      </c>
      <c r="F32" s="8">
        <v>0.04</v>
      </c>
      <c r="G32" s="8">
        <v>0.05</v>
      </c>
    </row>
    <row r="33" spans="1:7" x14ac:dyDescent="0.4">
      <c r="A33" s="5">
        <f t="shared" si="0"/>
        <v>43860</v>
      </c>
      <c r="B33" s="5" t="str">
        <f t="shared" si="1"/>
        <v>(木)</v>
      </c>
      <c r="C33" s="8">
        <v>3.9E-2</v>
      </c>
      <c r="D33" s="8">
        <v>4.4999999999999998E-2</v>
      </c>
      <c r="E33" s="8">
        <v>4.1000000000000002E-2</v>
      </c>
      <c r="F33" s="8">
        <v>3.7999999999999999E-2</v>
      </c>
      <c r="G33" s="8">
        <v>4.9000000000000002E-2</v>
      </c>
    </row>
    <row r="34" spans="1:7" x14ac:dyDescent="0.4">
      <c r="A34" s="5">
        <f t="shared" si="0"/>
        <v>43861</v>
      </c>
      <c r="B34" s="5" t="str">
        <f t="shared" ref="B34" si="2">TEXT(A34,"(aaa)")</f>
        <v>(金)</v>
      </c>
      <c r="C34" s="8">
        <v>4.1000000000000002E-2</v>
      </c>
      <c r="D34" s="8">
        <v>4.5999999999999999E-2</v>
      </c>
      <c r="E34" s="8">
        <v>4.2000000000000003E-2</v>
      </c>
      <c r="F34" s="8">
        <v>3.5999999999999997E-2</v>
      </c>
      <c r="G34" s="8">
        <v>4.8000000000000001E-2</v>
      </c>
    </row>
    <row r="35" spans="1:7" ht="24" customHeight="1" x14ac:dyDescent="0.4">
      <c r="A35" s="31" t="s">
        <v>58</v>
      </c>
      <c r="B35" s="31"/>
      <c r="C35" s="31"/>
      <c r="D35" s="31"/>
      <c r="E35" s="31"/>
      <c r="F35" s="31"/>
      <c r="G35" s="31"/>
    </row>
    <row r="36" spans="1:7" ht="24" customHeight="1" x14ac:dyDescent="0.4">
      <c r="A36" t="s">
        <v>47</v>
      </c>
      <c r="B36" s="2"/>
    </row>
    <row r="37" spans="1:7" ht="24" customHeight="1" x14ac:dyDescent="0.4">
      <c r="A37" t="s">
        <v>48</v>
      </c>
    </row>
  </sheetData>
  <sheetProtection algorithmName="SHA-512" hashValue="67rcaG4rnepvsWP2GaMpj0ZEPcMtZrXW3T9/rHAR+8QRnSkkLo+73kp/r9+nVXBJDmwZ0iLJEynSaG7rEA+Zjg==" saltValue="hchv9OQzsi7rA7VT9dPW4g==" spinCount="100000" sheet="1" objects="1" scenarios="1"/>
  <mergeCells count="3">
    <mergeCell ref="A35:G35"/>
    <mergeCell ref="A3:B3"/>
    <mergeCell ref="A2:G2"/>
  </mergeCells>
  <phoneticPr fontId="5"/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D7A4D-1AC4-4F14-BE7B-1C8D7F69829C}">
  <dimension ref="A1:N10"/>
  <sheetViews>
    <sheetView view="pageBreakPreview" zoomScale="60" zoomScaleNormal="5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E7" sqref="E7"/>
    </sheetView>
  </sheetViews>
  <sheetFormatPr defaultRowHeight="18.75" x14ac:dyDescent="0.4"/>
  <cols>
    <col min="1" max="2" width="12.5" customWidth="1"/>
    <col min="3" max="10" width="17.875" style="13" customWidth="1"/>
    <col min="14" max="14" width="10.375" bestFit="1" customWidth="1"/>
  </cols>
  <sheetData>
    <row r="1" spans="1:14" x14ac:dyDescent="0.4">
      <c r="L1" s="3">
        <v>2020</v>
      </c>
      <c r="M1" s="3"/>
      <c r="N1" s="14">
        <f>DATE(火曜日測定!A1,1,1)</f>
        <v>43831</v>
      </c>
    </row>
    <row r="2" spans="1:14" ht="46.5" customHeight="1" x14ac:dyDescent="0.4">
      <c r="A2" s="35" t="s">
        <v>60</v>
      </c>
      <c r="B2" s="35"/>
      <c r="C2" s="35"/>
      <c r="D2" s="35"/>
      <c r="E2" s="35"/>
      <c r="F2" s="35"/>
      <c r="G2" s="35"/>
      <c r="H2" s="35"/>
      <c r="I2" s="35"/>
      <c r="J2" s="35"/>
    </row>
    <row r="3" spans="1:14" x14ac:dyDescent="0.4">
      <c r="A3" s="32" t="s">
        <v>0</v>
      </c>
      <c r="B3" s="33"/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8" t="s">
        <v>13</v>
      </c>
    </row>
    <row r="4" spans="1:14" x14ac:dyDescent="0.4">
      <c r="A4" s="5">
        <f>N1+5</f>
        <v>43836</v>
      </c>
      <c r="B4" s="5" t="str">
        <f t="shared" ref="B4:B7" si="0">TEXT(A4,"(aaa)")</f>
        <v>(月)</v>
      </c>
      <c r="C4" s="16">
        <v>4.2999999999999997E-2</v>
      </c>
      <c r="D4" s="16">
        <v>3.7999999999999999E-2</v>
      </c>
      <c r="E4" s="16">
        <v>4.2999999999999997E-2</v>
      </c>
      <c r="F4" s="16">
        <v>4.5999999999999999E-2</v>
      </c>
      <c r="G4" s="16">
        <v>4.3999999999999997E-2</v>
      </c>
      <c r="H4" s="16">
        <v>4.2999999999999997E-2</v>
      </c>
      <c r="I4" s="16">
        <v>4.3999999999999997E-2</v>
      </c>
      <c r="J4" s="16">
        <v>4.5999999999999999E-2</v>
      </c>
    </row>
    <row r="5" spans="1:14" x14ac:dyDescent="0.4">
      <c r="A5" s="5">
        <f>A4+7</f>
        <v>43843</v>
      </c>
      <c r="B5" s="5" t="str">
        <f t="shared" si="0"/>
        <v>(月)</v>
      </c>
      <c r="C5" s="9" t="s">
        <v>46</v>
      </c>
      <c r="D5" s="9" t="s">
        <v>46</v>
      </c>
      <c r="E5" s="9" t="s">
        <v>46</v>
      </c>
      <c r="F5" s="9" t="s">
        <v>46</v>
      </c>
      <c r="G5" s="9" t="s">
        <v>46</v>
      </c>
      <c r="H5" s="9" t="s">
        <v>46</v>
      </c>
      <c r="I5" s="9" t="s">
        <v>46</v>
      </c>
      <c r="J5" s="9" t="s">
        <v>46</v>
      </c>
    </row>
    <row r="6" spans="1:14" x14ac:dyDescent="0.4">
      <c r="A6" s="5">
        <f>A5+7</f>
        <v>43850</v>
      </c>
      <c r="B6" s="5" t="str">
        <f t="shared" si="0"/>
        <v>(月)</v>
      </c>
      <c r="C6" s="16">
        <v>4.2999999999999997E-2</v>
      </c>
      <c r="D6" s="16">
        <v>3.7999999999999999E-2</v>
      </c>
      <c r="E6" s="16">
        <v>4.2999999999999997E-2</v>
      </c>
      <c r="F6" s="16">
        <v>4.5999999999999999E-2</v>
      </c>
      <c r="G6" s="16">
        <v>4.3999999999999997E-2</v>
      </c>
      <c r="H6" s="16">
        <v>4.2999999999999997E-2</v>
      </c>
      <c r="I6" s="16">
        <v>4.3999999999999997E-2</v>
      </c>
      <c r="J6" s="16">
        <v>4.5999999999999999E-2</v>
      </c>
    </row>
    <row r="7" spans="1:14" x14ac:dyDescent="0.4">
      <c r="A7" s="5">
        <f>A6+7</f>
        <v>43857</v>
      </c>
      <c r="B7" s="5" t="str">
        <f t="shared" si="0"/>
        <v>(月)</v>
      </c>
      <c r="C7" s="16">
        <v>4.2999999999999997E-2</v>
      </c>
      <c r="D7" s="16">
        <v>3.7999999999999999E-2</v>
      </c>
      <c r="E7" s="16">
        <v>4.2999999999999997E-2</v>
      </c>
      <c r="F7" s="16">
        <v>4.5999999999999999E-2</v>
      </c>
      <c r="G7" s="16">
        <v>4.3999999999999997E-2</v>
      </c>
      <c r="H7" s="16">
        <v>4.2999999999999997E-2</v>
      </c>
      <c r="I7" s="16">
        <v>4.3999999999999997E-2</v>
      </c>
      <c r="J7" s="16">
        <v>4.5999999999999999E-2</v>
      </c>
    </row>
    <row r="8" spans="1:14" ht="24" customHeight="1" x14ac:dyDescent="0.4">
      <c r="A8" s="31" t="s">
        <v>58</v>
      </c>
      <c r="B8" s="31"/>
      <c r="C8" s="31"/>
      <c r="D8" s="31"/>
      <c r="E8" s="31"/>
      <c r="F8" s="31"/>
      <c r="G8" s="31"/>
      <c r="H8"/>
      <c r="I8"/>
      <c r="J8"/>
    </row>
    <row r="9" spans="1:14" ht="24" customHeight="1" x14ac:dyDescent="0.4">
      <c r="A9" t="s">
        <v>47</v>
      </c>
      <c r="B9" s="2"/>
      <c r="C9"/>
      <c r="D9"/>
      <c r="E9"/>
      <c r="F9"/>
      <c r="G9"/>
      <c r="H9"/>
      <c r="I9"/>
      <c r="J9"/>
    </row>
    <row r="10" spans="1:14" ht="24" customHeight="1" x14ac:dyDescent="0.4">
      <c r="A10" t="s">
        <v>48</v>
      </c>
      <c r="C10"/>
      <c r="D10"/>
      <c r="E10"/>
      <c r="F10"/>
      <c r="G10"/>
      <c r="H10"/>
      <c r="I10"/>
      <c r="J10"/>
    </row>
  </sheetData>
  <sheetProtection algorithmName="SHA-512" hashValue="jImbv4UKaRMIgxzI8IVyQ1noKeUgLItFiy8jHVRgPAqAl+XyyKbzLiSgtByF9zIjB3EF/kMiN8ct/JkJgvgdZg==" saltValue="/sqCQUmU9RCDtGUfRTBZJg==" spinCount="100000" sheet="1" objects="1" scenarios="1"/>
  <mergeCells count="3">
    <mergeCell ref="A3:B3"/>
    <mergeCell ref="A2:J2"/>
    <mergeCell ref="A8:G8"/>
  </mergeCells>
  <phoneticPr fontId="5"/>
  <pageMargins left="0.7" right="0.7" top="0.75" bottom="0.75" header="0.3" footer="0.3"/>
  <pageSetup paperSize="9"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C3F85-28CB-4621-ABF3-83E29A95A1DC}">
  <dimension ref="A1:J10"/>
  <sheetViews>
    <sheetView view="pageBreakPreview" zoomScale="60" zoomScaleNormal="5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5" sqref="D5"/>
    </sheetView>
  </sheetViews>
  <sheetFormatPr defaultRowHeight="18.75" x14ac:dyDescent="0.4"/>
  <cols>
    <col min="1" max="2" width="12.5" customWidth="1"/>
    <col min="3" max="10" width="17.625" style="13" customWidth="1"/>
  </cols>
  <sheetData>
    <row r="1" spans="1:10" x14ac:dyDescent="0.4">
      <c r="A1" s="3">
        <v>2020</v>
      </c>
      <c r="B1" s="3"/>
      <c r="C1" s="14">
        <f>DATE(火曜日測定!A1,1,1)</f>
        <v>43831</v>
      </c>
    </row>
    <row r="2" spans="1:10" ht="46.5" customHeight="1" x14ac:dyDescent="0.4">
      <c r="A2" s="34" t="s">
        <v>61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19.5" x14ac:dyDescent="0.4">
      <c r="A3" s="32" t="s">
        <v>0</v>
      </c>
      <c r="B3" s="33"/>
      <c r="C3" s="15" t="s">
        <v>14</v>
      </c>
      <c r="D3" s="15" t="s">
        <v>15</v>
      </c>
      <c r="E3" s="15" t="s">
        <v>16</v>
      </c>
      <c r="F3" s="15" t="s">
        <v>17</v>
      </c>
      <c r="G3" s="15" t="s">
        <v>18</v>
      </c>
      <c r="H3" s="15" t="s">
        <v>19</v>
      </c>
      <c r="I3" s="15" t="s">
        <v>20</v>
      </c>
      <c r="J3" s="15" t="s">
        <v>21</v>
      </c>
    </row>
    <row r="4" spans="1:10" x14ac:dyDescent="0.4">
      <c r="A4" s="5">
        <f>C1+6</f>
        <v>43837</v>
      </c>
      <c r="B4" s="5" t="str">
        <f t="shared" ref="B4:B7" si="0">TEXT(A4,"(aaa)")</f>
        <v>(火)</v>
      </c>
      <c r="C4" s="16">
        <v>4.2000000000000003E-2</v>
      </c>
      <c r="D4" s="16">
        <v>4.3999999999999997E-2</v>
      </c>
      <c r="E4" s="16">
        <v>4.2999999999999997E-2</v>
      </c>
      <c r="F4" s="16">
        <v>5.3999999999999999E-2</v>
      </c>
      <c r="G4" s="16">
        <v>4.2000000000000003E-2</v>
      </c>
      <c r="H4" s="16">
        <v>5.3999999999999999E-2</v>
      </c>
      <c r="I4" s="16">
        <v>4.2999999999999997E-2</v>
      </c>
      <c r="J4" s="16">
        <v>4.5999999999999999E-2</v>
      </c>
    </row>
    <row r="5" spans="1:10" x14ac:dyDescent="0.4">
      <c r="A5" s="5">
        <f>A4+7</f>
        <v>43844</v>
      </c>
      <c r="B5" s="5" t="str">
        <f t="shared" si="0"/>
        <v>(火)</v>
      </c>
      <c r="C5" s="16">
        <v>4.7E-2</v>
      </c>
      <c r="D5" s="16">
        <v>4.2000000000000003E-2</v>
      </c>
      <c r="E5" s="16">
        <v>4.2999999999999997E-2</v>
      </c>
      <c r="F5" s="16">
        <v>5.6000000000000001E-2</v>
      </c>
      <c r="G5" s="16">
        <v>4.8000000000000001E-2</v>
      </c>
      <c r="H5" s="16">
        <v>6.0999999999999999E-2</v>
      </c>
      <c r="I5" s="16">
        <v>4.4999999999999998E-2</v>
      </c>
      <c r="J5" s="16">
        <v>4.2000000000000003E-2</v>
      </c>
    </row>
    <row r="6" spans="1:10" x14ac:dyDescent="0.4">
      <c r="A6" s="5">
        <f>A5+7</f>
        <v>43851</v>
      </c>
      <c r="B6" s="5" t="str">
        <f t="shared" si="0"/>
        <v>(火)</v>
      </c>
      <c r="C6" s="16">
        <v>0.05</v>
      </c>
      <c r="D6" s="16">
        <v>5.2999999999999999E-2</v>
      </c>
      <c r="E6" s="16">
        <v>4.5999999999999999E-2</v>
      </c>
      <c r="F6" s="16">
        <v>5.8000000000000003E-2</v>
      </c>
      <c r="G6" s="16">
        <v>4.9000000000000002E-2</v>
      </c>
      <c r="H6" s="16">
        <v>5.6000000000000001E-2</v>
      </c>
      <c r="I6" s="16">
        <v>4.9000000000000002E-2</v>
      </c>
      <c r="J6" s="16">
        <v>5.1999999999999998E-2</v>
      </c>
    </row>
    <row r="7" spans="1:10" x14ac:dyDescent="0.4">
      <c r="A7" s="5">
        <f>A6+7</f>
        <v>43858</v>
      </c>
      <c r="B7" s="5" t="str">
        <f t="shared" si="0"/>
        <v>(火)</v>
      </c>
      <c r="C7" s="16">
        <v>5.0999999999999997E-2</v>
      </c>
      <c r="D7" s="16">
        <v>0.05</v>
      </c>
      <c r="E7" s="16">
        <v>5.1999999999999998E-2</v>
      </c>
      <c r="F7" s="16">
        <v>5.3999999999999999E-2</v>
      </c>
      <c r="G7" s="16">
        <v>4.5999999999999999E-2</v>
      </c>
      <c r="H7" s="16">
        <v>5.8000000000000003E-2</v>
      </c>
      <c r="I7" s="16">
        <v>5.1999999999999998E-2</v>
      </c>
      <c r="J7" s="16">
        <v>4.1000000000000002E-2</v>
      </c>
    </row>
    <row r="8" spans="1:10" ht="24" customHeight="1" x14ac:dyDescent="0.4">
      <c r="A8" s="31" t="s">
        <v>58</v>
      </c>
      <c r="B8" s="31"/>
      <c r="C8" s="31"/>
      <c r="D8" s="31"/>
      <c r="E8" s="31"/>
      <c r="F8" s="31"/>
      <c r="G8" s="31"/>
      <c r="H8"/>
      <c r="I8"/>
      <c r="J8"/>
    </row>
    <row r="9" spans="1:10" ht="24" customHeight="1" x14ac:dyDescent="0.4">
      <c r="A9" t="s">
        <v>47</v>
      </c>
      <c r="B9" s="2"/>
      <c r="C9"/>
      <c r="D9"/>
      <c r="E9"/>
      <c r="F9"/>
      <c r="G9"/>
      <c r="H9"/>
      <c r="I9"/>
      <c r="J9"/>
    </row>
    <row r="10" spans="1:10" ht="24" customHeight="1" x14ac:dyDescent="0.4">
      <c r="A10" t="s">
        <v>48</v>
      </c>
      <c r="C10"/>
      <c r="D10"/>
      <c r="E10"/>
      <c r="F10"/>
      <c r="G10"/>
      <c r="H10"/>
      <c r="I10"/>
      <c r="J10"/>
    </row>
  </sheetData>
  <sheetProtection algorithmName="SHA-512" hashValue="atZWSR78Wh/x+/wYk6fOK1OxGDBH3MIHVAkjbIvNMVxzseHbRfQvZORBz77aJGKkLfWSgwXRpISHFNFRx7VW+Q==" saltValue="i1B7M63qDUvwhXcRLz2qag==" spinCount="100000" sheet="1" objects="1" scenarios="1"/>
  <mergeCells count="3">
    <mergeCell ref="A3:B3"/>
    <mergeCell ref="A8:G8"/>
    <mergeCell ref="A2:J2"/>
  </mergeCells>
  <phoneticPr fontId="5"/>
  <pageMargins left="0.7" right="0.7" top="0.75" bottom="0.75" header="0.3" footer="0.3"/>
  <pageSetup paperSize="9"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A759C-388D-4175-B6A5-1775797CC7D7}">
  <dimension ref="A1:W11"/>
  <sheetViews>
    <sheetView view="pageBreakPreview" zoomScale="50" zoomScaleNormal="70" zoomScaleSheetLayoutView="5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4" sqref="A4"/>
    </sheetView>
  </sheetViews>
  <sheetFormatPr defaultRowHeight="18.75" x14ac:dyDescent="0.4"/>
  <cols>
    <col min="1" max="2" width="12.5" customWidth="1"/>
    <col min="3" max="13" width="20.875" customWidth="1"/>
    <col min="14" max="14" width="28.125" customWidth="1"/>
    <col min="15" max="19" width="20.875" customWidth="1"/>
    <col min="20" max="20" width="12.375" bestFit="1" customWidth="1"/>
  </cols>
  <sheetData>
    <row r="1" spans="1:23" x14ac:dyDescent="0.4">
      <c r="U1" s="3">
        <v>2020</v>
      </c>
      <c r="V1" s="3"/>
      <c r="W1" s="6">
        <f>DATE(火曜日測定!A1,4,1)</f>
        <v>43922</v>
      </c>
    </row>
    <row r="2" spans="1:23" ht="46.5" customHeight="1" x14ac:dyDescent="0.4">
      <c r="A2" s="34" t="s">
        <v>61</v>
      </c>
      <c r="B2" s="34"/>
      <c r="C2" s="34"/>
      <c r="D2" s="34"/>
      <c r="E2" s="34"/>
      <c r="F2" s="34"/>
      <c r="G2" s="34"/>
      <c r="H2" s="34"/>
      <c r="I2" s="34"/>
      <c r="J2" s="34"/>
    </row>
    <row r="3" spans="1:23" ht="55.5" customHeight="1" x14ac:dyDescent="0.4">
      <c r="A3" s="32" t="s">
        <v>0</v>
      </c>
      <c r="B3" s="33"/>
      <c r="C3" s="10" t="s">
        <v>22</v>
      </c>
      <c r="D3" s="10" t="s">
        <v>23</v>
      </c>
      <c r="E3" s="10" t="s">
        <v>24</v>
      </c>
      <c r="F3" s="10" t="s">
        <v>25</v>
      </c>
      <c r="G3" s="11" t="s">
        <v>26</v>
      </c>
      <c r="H3" s="10" t="s">
        <v>27</v>
      </c>
      <c r="I3" s="10" t="s">
        <v>28</v>
      </c>
      <c r="J3" s="21" t="s">
        <v>29</v>
      </c>
      <c r="K3" s="23" t="s">
        <v>49</v>
      </c>
      <c r="L3" s="24" t="s">
        <v>50</v>
      </c>
      <c r="M3" s="24" t="s">
        <v>51</v>
      </c>
      <c r="N3" s="23" t="s">
        <v>52</v>
      </c>
      <c r="O3" s="25" t="s">
        <v>53</v>
      </c>
      <c r="P3" s="24" t="s">
        <v>54</v>
      </c>
      <c r="Q3" s="26" t="s">
        <v>57</v>
      </c>
      <c r="R3" s="25" t="s">
        <v>55</v>
      </c>
      <c r="S3" s="25" t="s">
        <v>56</v>
      </c>
    </row>
    <row r="4" spans="1:23" ht="24" x14ac:dyDescent="0.4">
      <c r="A4" s="5">
        <f>月曜日測定!N1</f>
        <v>43831</v>
      </c>
      <c r="B4" s="7" t="str">
        <f t="shared" ref="B4:B8" si="0">TEXT(A4,"(aaa)")</f>
        <v>(水)</v>
      </c>
      <c r="C4" s="27" t="s">
        <v>62</v>
      </c>
      <c r="D4" s="27" t="s">
        <v>62</v>
      </c>
      <c r="E4" s="27" t="s">
        <v>62</v>
      </c>
      <c r="F4" s="27" t="s">
        <v>62</v>
      </c>
      <c r="G4" s="27" t="s">
        <v>62</v>
      </c>
      <c r="H4" s="27" t="s">
        <v>62</v>
      </c>
      <c r="I4" s="27" t="s">
        <v>62</v>
      </c>
      <c r="J4" s="27" t="s">
        <v>62</v>
      </c>
      <c r="K4" s="27" t="s">
        <v>62</v>
      </c>
      <c r="L4" s="27" t="s">
        <v>62</v>
      </c>
      <c r="M4" s="27" t="s">
        <v>62</v>
      </c>
      <c r="N4" s="27" t="s">
        <v>62</v>
      </c>
      <c r="O4" s="27" t="s">
        <v>62</v>
      </c>
      <c r="P4" s="27" t="s">
        <v>62</v>
      </c>
      <c r="Q4" s="27" t="s">
        <v>62</v>
      </c>
      <c r="R4" s="27" t="s">
        <v>62</v>
      </c>
      <c r="S4" s="27" t="s">
        <v>62</v>
      </c>
    </row>
    <row r="5" spans="1:23" ht="24" x14ac:dyDescent="0.4">
      <c r="A5" s="5">
        <f>A4+7</f>
        <v>43838</v>
      </c>
      <c r="B5" s="7" t="str">
        <f>TEXT(A5,"(aaa)")</f>
        <v>(水)</v>
      </c>
      <c r="C5" s="12">
        <v>6.2E-2</v>
      </c>
      <c r="D5" s="12">
        <v>5.3999999999999999E-2</v>
      </c>
      <c r="E5" s="12">
        <v>0.05</v>
      </c>
      <c r="F5" s="12">
        <v>4.2000000000000003E-2</v>
      </c>
      <c r="G5" s="12">
        <v>5.0999999999999997E-2</v>
      </c>
      <c r="H5" s="12">
        <v>5.5E-2</v>
      </c>
      <c r="I5" s="12">
        <v>3.7999999999999999E-2</v>
      </c>
      <c r="J5" s="22">
        <v>5.1999999999999998E-2</v>
      </c>
      <c r="K5" s="12">
        <v>3.7999999999999999E-2</v>
      </c>
      <c r="L5" s="27" t="s">
        <v>46</v>
      </c>
      <c r="M5" s="12">
        <v>3.4000000000000002E-2</v>
      </c>
      <c r="N5" s="27" t="s">
        <v>46</v>
      </c>
      <c r="O5" s="12">
        <v>0.02</v>
      </c>
      <c r="P5" s="12">
        <v>1.4E-2</v>
      </c>
      <c r="Q5" s="12">
        <v>5.8000000000000003E-2</v>
      </c>
      <c r="R5" s="12">
        <v>3.7999999999999999E-2</v>
      </c>
      <c r="S5" s="12">
        <v>3.6999999999999998E-2</v>
      </c>
    </row>
    <row r="6" spans="1:23" ht="24" x14ac:dyDescent="0.4">
      <c r="A6" s="5">
        <f>A5+7</f>
        <v>43845</v>
      </c>
      <c r="B6" s="7" t="str">
        <f t="shared" si="0"/>
        <v>(水)</v>
      </c>
      <c r="C6" s="12">
        <v>5.8000000000000003E-2</v>
      </c>
      <c r="D6" s="12">
        <v>5.7000000000000002E-2</v>
      </c>
      <c r="E6" s="12">
        <v>5.8999999999999997E-2</v>
      </c>
      <c r="F6" s="12">
        <v>5.0999999999999997E-2</v>
      </c>
      <c r="G6" s="12">
        <v>5.2999999999999999E-2</v>
      </c>
      <c r="H6" s="12">
        <v>5.1999999999999998E-2</v>
      </c>
      <c r="I6" s="12">
        <v>4.4999999999999998E-2</v>
      </c>
      <c r="J6" s="22">
        <v>5.3999999999999999E-2</v>
      </c>
      <c r="K6" s="12">
        <v>4.2000000000000003E-2</v>
      </c>
      <c r="L6" s="27" t="s">
        <v>46</v>
      </c>
      <c r="M6" s="12">
        <v>3.9E-2</v>
      </c>
      <c r="N6" s="27" t="s">
        <v>46</v>
      </c>
      <c r="O6" s="12">
        <v>2.5000000000000001E-2</v>
      </c>
      <c r="P6" s="12">
        <v>3.5999999999999997E-2</v>
      </c>
      <c r="Q6" s="12">
        <v>3.7999999999999999E-2</v>
      </c>
      <c r="R6" s="12">
        <v>6.0999999999999999E-2</v>
      </c>
      <c r="S6" s="12">
        <v>3.6999999999999998E-2</v>
      </c>
      <c r="T6" s="30"/>
    </row>
    <row r="7" spans="1:23" ht="24" x14ac:dyDescent="0.4">
      <c r="A7" s="5">
        <f>A6+7</f>
        <v>43852</v>
      </c>
      <c r="B7" s="7" t="str">
        <f t="shared" si="0"/>
        <v>(水)</v>
      </c>
      <c r="C7" s="12">
        <v>4.3999999999999997E-2</v>
      </c>
      <c r="D7" s="12">
        <v>5.6000000000000001E-2</v>
      </c>
      <c r="E7" s="12">
        <v>5.0999999999999997E-2</v>
      </c>
      <c r="F7" s="12">
        <v>4.2000000000000003E-2</v>
      </c>
      <c r="G7" s="12">
        <v>3.9E-2</v>
      </c>
      <c r="H7" s="12">
        <v>4.5999999999999999E-2</v>
      </c>
      <c r="I7" s="12">
        <v>4.2000000000000003E-2</v>
      </c>
      <c r="J7" s="22">
        <v>4.8000000000000001E-2</v>
      </c>
      <c r="K7" s="12">
        <v>3.9E-2</v>
      </c>
      <c r="L7" s="27" t="s">
        <v>46</v>
      </c>
      <c r="M7" s="12">
        <v>3.2000000000000001E-2</v>
      </c>
      <c r="N7" s="27" t="s">
        <v>46</v>
      </c>
      <c r="O7" s="12">
        <v>2.5000000000000001E-2</v>
      </c>
      <c r="P7" s="12">
        <v>1.9E-2</v>
      </c>
      <c r="Q7" s="12">
        <v>6.2E-2</v>
      </c>
      <c r="R7" s="12">
        <v>2.8000000000000001E-2</v>
      </c>
      <c r="S7" s="12">
        <v>0.03</v>
      </c>
    </row>
    <row r="8" spans="1:23" ht="24" x14ac:dyDescent="0.4">
      <c r="A8" s="5">
        <f>A7+7</f>
        <v>43859</v>
      </c>
      <c r="B8" s="7" t="str">
        <f t="shared" si="0"/>
        <v>(水)</v>
      </c>
      <c r="C8" s="28">
        <v>4.2000000000000003E-2</v>
      </c>
      <c r="D8" s="28">
        <v>4.8000000000000001E-2</v>
      </c>
      <c r="E8" s="28">
        <v>4.8000000000000001E-2</v>
      </c>
      <c r="F8" s="28">
        <v>4.1000000000000002E-2</v>
      </c>
      <c r="G8" s="28">
        <v>4.5999999999999999E-2</v>
      </c>
      <c r="H8" s="28">
        <v>4.9000000000000002E-2</v>
      </c>
      <c r="I8" s="28">
        <v>3.5999999999999997E-2</v>
      </c>
      <c r="J8" s="29">
        <v>5.1999999999999998E-2</v>
      </c>
      <c r="K8" s="29" t="s">
        <v>46</v>
      </c>
      <c r="L8" s="27" t="s">
        <v>46</v>
      </c>
      <c r="M8" s="29">
        <v>3.5000000000000003E-2</v>
      </c>
      <c r="N8" s="27" t="s">
        <v>46</v>
      </c>
      <c r="O8" s="29">
        <v>2.5999999999999999E-2</v>
      </c>
      <c r="P8" s="29">
        <v>1.0999999999999999E-2</v>
      </c>
      <c r="Q8" s="29">
        <v>3.1E-2</v>
      </c>
      <c r="R8" s="29">
        <v>6.3E-2</v>
      </c>
      <c r="S8" s="29">
        <v>3.4000000000000002E-2</v>
      </c>
    </row>
    <row r="9" spans="1:23" ht="24" customHeight="1" x14ac:dyDescent="0.4">
      <c r="A9" s="31" t="s">
        <v>58</v>
      </c>
      <c r="B9" s="31"/>
      <c r="C9" s="31"/>
      <c r="D9" s="31"/>
      <c r="E9" s="31"/>
      <c r="F9" s="31"/>
      <c r="G9" s="31"/>
    </row>
    <row r="10" spans="1:23" ht="24" customHeight="1" x14ac:dyDescent="0.4">
      <c r="A10" t="s">
        <v>47</v>
      </c>
      <c r="B10" s="2"/>
    </row>
    <row r="11" spans="1:23" ht="24" customHeight="1" x14ac:dyDescent="0.4">
      <c r="A11" t="s">
        <v>48</v>
      </c>
    </row>
  </sheetData>
  <sheetProtection algorithmName="SHA-512" hashValue="6nZ3yh4vNTpS5SK5Tqkx4TPmJLXyBwM+PXPGcePpoVkrPg189dpFEtRt+kYtrIXcgHR6pOTGOfxUZ2VBFJi9tw==" saltValue="4tqdVN5SCpLsj+u8Bs/rWA==" spinCount="100000" sheet="1" objects="1" scenarios="1"/>
  <mergeCells count="3">
    <mergeCell ref="A3:B3"/>
    <mergeCell ref="A9:G9"/>
    <mergeCell ref="A2:J2"/>
  </mergeCells>
  <phoneticPr fontId="5"/>
  <pageMargins left="0.7" right="0.7" top="0.75" bottom="0.75" header="0.3" footer="0.3"/>
  <pageSetup paperSize="9" scale="4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DF8FF-DEE8-46A5-B35C-BE73C0FE8441}">
  <dimension ref="A1:J11"/>
  <sheetViews>
    <sheetView view="pageBreakPreview" zoomScale="60" zoomScaleNormal="5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1" sqref="C1"/>
    </sheetView>
  </sheetViews>
  <sheetFormatPr defaultRowHeight="18.75" x14ac:dyDescent="0.4"/>
  <cols>
    <col min="1" max="2" width="12.5" customWidth="1"/>
    <col min="3" max="10" width="23.25" customWidth="1"/>
  </cols>
  <sheetData>
    <row r="1" spans="1:10" x14ac:dyDescent="0.4">
      <c r="A1" s="3">
        <v>2020</v>
      </c>
      <c r="B1" s="3"/>
      <c r="C1" s="6">
        <f>DATE(A1,1,1)</f>
        <v>43831</v>
      </c>
    </row>
    <row r="2" spans="1:10" ht="46.5" customHeight="1" x14ac:dyDescent="0.4">
      <c r="A2" s="34" t="s">
        <v>61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19.5" x14ac:dyDescent="0.4">
      <c r="A3" s="32" t="s">
        <v>0</v>
      </c>
      <c r="B3" s="33"/>
      <c r="C3" s="19" t="s">
        <v>30</v>
      </c>
      <c r="D3" s="19" t="s">
        <v>31</v>
      </c>
      <c r="E3" s="19" t="s">
        <v>32</v>
      </c>
      <c r="F3" s="19" t="s">
        <v>33</v>
      </c>
      <c r="G3" s="19" t="s">
        <v>34</v>
      </c>
      <c r="H3" s="19" t="s">
        <v>35</v>
      </c>
      <c r="I3" s="19" t="s">
        <v>36</v>
      </c>
      <c r="J3" s="19" t="s">
        <v>37</v>
      </c>
    </row>
    <row r="4" spans="1:10" x14ac:dyDescent="0.4">
      <c r="A4" s="5">
        <f>C1+1</f>
        <v>43832</v>
      </c>
      <c r="B4" s="7" t="str">
        <f t="shared" ref="B4:B8" si="0">TEXT(A4,"(aaa)")</f>
        <v>(木)</v>
      </c>
      <c r="C4" s="9" t="s">
        <v>46</v>
      </c>
      <c r="D4" s="9" t="s">
        <v>46</v>
      </c>
      <c r="E4" s="9" t="s">
        <v>46</v>
      </c>
      <c r="F4" s="9" t="s">
        <v>46</v>
      </c>
      <c r="G4" s="9" t="s">
        <v>46</v>
      </c>
      <c r="H4" s="9" t="s">
        <v>46</v>
      </c>
      <c r="I4" s="9" t="s">
        <v>46</v>
      </c>
      <c r="J4" s="9" t="s">
        <v>46</v>
      </c>
    </row>
    <row r="5" spans="1:10" x14ac:dyDescent="0.4">
      <c r="A5" s="5">
        <f>A4+7</f>
        <v>43839</v>
      </c>
      <c r="B5" s="7" t="str">
        <f t="shared" si="0"/>
        <v>(木)</v>
      </c>
      <c r="C5" s="12">
        <v>5.0999999999999997E-2</v>
      </c>
      <c r="D5" s="12">
        <v>4.1000000000000002E-2</v>
      </c>
      <c r="E5" s="12">
        <v>4.3999999999999997E-2</v>
      </c>
      <c r="F5" s="12">
        <v>3.4000000000000002E-2</v>
      </c>
      <c r="G5" s="12">
        <v>4.7E-2</v>
      </c>
      <c r="H5" s="12">
        <v>4.3999999999999997E-2</v>
      </c>
      <c r="I5" s="12">
        <v>3.5000000000000003E-2</v>
      </c>
      <c r="J5" s="12">
        <v>4.4999999999999998E-2</v>
      </c>
    </row>
    <row r="6" spans="1:10" x14ac:dyDescent="0.4">
      <c r="A6" s="5">
        <f>A5+7</f>
        <v>43846</v>
      </c>
      <c r="B6" s="7" t="str">
        <f t="shared" si="0"/>
        <v>(木)</v>
      </c>
      <c r="C6" s="12">
        <v>5.1999999999999998E-2</v>
      </c>
      <c r="D6" s="12">
        <v>4.3999999999999997E-2</v>
      </c>
      <c r="E6" s="12">
        <v>4.7E-2</v>
      </c>
      <c r="F6" s="12">
        <v>4.2000000000000003E-2</v>
      </c>
      <c r="G6" s="12">
        <v>5.0999999999999997E-2</v>
      </c>
      <c r="H6" s="12">
        <v>4.9000000000000002E-2</v>
      </c>
      <c r="I6" s="12">
        <v>3.5999999999999997E-2</v>
      </c>
      <c r="J6" s="12">
        <v>4.1000000000000002E-2</v>
      </c>
    </row>
    <row r="7" spans="1:10" x14ac:dyDescent="0.4">
      <c r="A7" s="5">
        <f>A6+7</f>
        <v>43853</v>
      </c>
      <c r="B7" s="7" t="str">
        <f t="shared" si="0"/>
        <v>(木)</v>
      </c>
      <c r="C7" s="12">
        <v>4.7E-2</v>
      </c>
      <c r="D7" s="12">
        <v>4.2999999999999997E-2</v>
      </c>
      <c r="E7" s="12">
        <v>4.7E-2</v>
      </c>
      <c r="F7" s="12">
        <v>4.1000000000000002E-2</v>
      </c>
      <c r="G7" s="12">
        <v>4.8000000000000001E-2</v>
      </c>
      <c r="H7" s="12">
        <v>4.8000000000000001E-2</v>
      </c>
      <c r="I7" s="12">
        <v>4.2999999999999997E-2</v>
      </c>
      <c r="J7" s="12">
        <v>4.2000000000000003E-2</v>
      </c>
    </row>
    <row r="8" spans="1:10" x14ac:dyDescent="0.4">
      <c r="A8" s="5">
        <f>A7+7</f>
        <v>43860</v>
      </c>
      <c r="B8" s="7" t="str">
        <f t="shared" si="0"/>
        <v>(木)</v>
      </c>
      <c r="C8" s="12">
        <v>5.0999999999999997E-2</v>
      </c>
      <c r="D8" s="12">
        <v>4.2999999999999997E-2</v>
      </c>
      <c r="E8" s="12">
        <v>4.5999999999999999E-2</v>
      </c>
      <c r="F8" s="12">
        <v>0.04</v>
      </c>
      <c r="G8" s="12">
        <v>4.9000000000000002E-2</v>
      </c>
      <c r="H8" s="12">
        <v>3.5999999999999997E-2</v>
      </c>
      <c r="I8" s="12">
        <v>3.7999999999999999E-2</v>
      </c>
      <c r="J8" s="12">
        <v>0.04</v>
      </c>
    </row>
    <row r="9" spans="1:10" ht="24" customHeight="1" x14ac:dyDescent="0.4">
      <c r="A9" s="31" t="s">
        <v>58</v>
      </c>
      <c r="B9" s="31"/>
      <c r="C9" s="31"/>
      <c r="D9" s="31"/>
      <c r="E9" s="31"/>
      <c r="F9" s="31"/>
      <c r="G9" s="31"/>
    </row>
    <row r="10" spans="1:10" ht="24" customHeight="1" x14ac:dyDescent="0.4">
      <c r="A10" t="s">
        <v>47</v>
      </c>
      <c r="B10" s="2"/>
    </row>
    <row r="11" spans="1:10" ht="24" customHeight="1" x14ac:dyDescent="0.4">
      <c r="A11" t="s">
        <v>48</v>
      </c>
    </row>
  </sheetData>
  <sheetProtection algorithmName="SHA-512" hashValue="UVBEw3cVAwh8TcYOmaworZaRFCK0eBd/Zg2CBB4MPpeR0RrZo3I9N5zCXgbTqIxNcP1YGCSJKvMW08r0y1a+Xg==" saltValue="bcuRuLbEi1ahz4QxrpkwMw==" spinCount="100000" sheet="1" objects="1" scenarios="1"/>
  <mergeCells count="3">
    <mergeCell ref="A3:B3"/>
    <mergeCell ref="A9:G9"/>
    <mergeCell ref="A2:J2"/>
  </mergeCells>
  <phoneticPr fontId="5"/>
  <pageMargins left="0.7" right="0.7" top="0.75" bottom="0.75" header="0.3" footer="0.3"/>
  <pageSetup paperSize="9" scale="3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7DB20-16DC-4DC2-9C54-BE32B5C362E3}">
  <dimension ref="A1:J10"/>
  <sheetViews>
    <sheetView view="pageBreakPreview" zoomScale="60" zoomScaleNormal="5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7" sqref="C7"/>
    </sheetView>
  </sheetViews>
  <sheetFormatPr defaultRowHeight="18.75" x14ac:dyDescent="0.4"/>
  <cols>
    <col min="1" max="2" width="12.5" customWidth="1"/>
    <col min="3" max="10" width="20" customWidth="1"/>
  </cols>
  <sheetData>
    <row r="1" spans="1:10" x14ac:dyDescent="0.4">
      <c r="A1" s="3">
        <v>2020</v>
      </c>
      <c r="B1" s="3"/>
      <c r="C1" s="6">
        <f>DATE(A1,1,1)</f>
        <v>43831</v>
      </c>
    </row>
    <row r="2" spans="1:10" ht="46.5" customHeight="1" x14ac:dyDescent="0.4">
      <c r="A2" s="34" t="s">
        <v>61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39" customHeight="1" x14ac:dyDescent="0.4">
      <c r="A3" s="32" t="s">
        <v>0</v>
      </c>
      <c r="B3" s="33"/>
      <c r="C3" s="10" t="s">
        <v>38</v>
      </c>
      <c r="D3" s="10" t="s">
        <v>39</v>
      </c>
      <c r="E3" s="10" t="s">
        <v>40</v>
      </c>
      <c r="F3" s="10" t="s">
        <v>41</v>
      </c>
      <c r="G3" s="10" t="s">
        <v>42</v>
      </c>
      <c r="H3" s="10" t="s">
        <v>43</v>
      </c>
      <c r="I3" s="10" t="s">
        <v>44</v>
      </c>
      <c r="J3" s="10" t="s">
        <v>45</v>
      </c>
    </row>
    <row r="4" spans="1:10" x14ac:dyDescent="0.4">
      <c r="A4" s="5">
        <f>C1+2</f>
        <v>43833</v>
      </c>
      <c r="B4" s="7" t="str">
        <f t="shared" ref="B4:B7" si="0">TEXT(A4,"(aaa)")</f>
        <v>(金)</v>
      </c>
      <c r="C4" s="9" t="s">
        <v>46</v>
      </c>
      <c r="D4" s="9" t="s">
        <v>46</v>
      </c>
      <c r="E4" s="9" t="s">
        <v>46</v>
      </c>
      <c r="F4" s="9" t="s">
        <v>46</v>
      </c>
      <c r="G4" s="9" t="s">
        <v>46</v>
      </c>
      <c r="H4" s="9" t="s">
        <v>46</v>
      </c>
      <c r="I4" s="9" t="s">
        <v>46</v>
      </c>
      <c r="J4" s="9" t="s">
        <v>46</v>
      </c>
    </row>
    <row r="5" spans="1:10" x14ac:dyDescent="0.4">
      <c r="A5" s="5">
        <f>A4+7</f>
        <v>43840</v>
      </c>
      <c r="B5" s="7" t="str">
        <f t="shared" si="0"/>
        <v>(金)</v>
      </c>
      <c r="C5" s="12">
        <v>4.2000000000000003E-2</v>
      </c>
      <c r="D5" s="12">
        <v>3.5999999999999997E-2</v>
      </c>
      <c r="E5" s="12">
        <v>4.1000000000000002E-2</v>
      </c>
      <c r="F5" s="12">
        <v>0.05</v>
      </c>
      <c r="G5" s="12">
        <v>4.7E-2</v>
      </c>
      <c r="H5" s="12">
        <v>0.04</v>
      </c>
      <c r="I5" s="12">
        <v>3.4000000000000002E-2</v>
      </c>
      <c r="J5" s="12">
        <v>4.3999999999999997E-2</v>
      </c>
    </row>
    <row r="6" spans="1:10" x14ac:dyDescent="0.4">
      <c r="A6" s="5">
        <f>A5+7</f>
        <v>43847</v>
      </c>
      <c r="B6" s="7" t="str">
        <f t="shared" si="0"/>
        <v>(金)</v>
      </c>
      <c r="C6" s="12">
        <v>4.7E-2</v>
      </c>
      <c r="D6" s="12">
        <v>3.5999999999999997E-2</v>
      </c>
      <c r="E6" s="12">
        <v>4.2999999999999997E-2</v>
      </c>
      <c r="F6" s="12">
        <v>4.9000000000000002E-2</v>
      </c>
      <c r="G6" s="12">
        <v>4.5999999999999999E-2</v>
      </c>
      <c r="H6" s="12">
        <v>4.1000000000000002E-2</v>
      </c>
      <c r="I6" s="12">
        <v>4.4999999999999998E-2</v>
      </c>
      <c r="J6" s="12">
        <v>4.5999999999999999E-2</v>
      </c>
    </row>
    <row r="7" spans="1:10" x14ac:dyDescent="0.4">
      <c r="A7" s="5">
        <f>A6+7</f>
        <v>43854</v>
      </c>
      <c r="B7" s="7" t="str">
        <f t="shared" si="0"/>
        <v>(金)</v>
      </c>
      <c r="C7" s="12">
        <v>4.2999999999999997E-2</v>
      </c>
      <c r="D7" s="12">
        <v>0.04</v>
      </c>
      <c r="E7" s="12">
        <v>4.3999999999999997E-2</v>
      </c>
      <c r="F7" s="12">
        <v>4.7E-2</v>
      </c>
      <c r="G7" s="12">
        <v>4.3999999999999997E-2</v>
      </c>
      <c r="H7" s="12">
        <v>4.4999999999999998E-2</v>
      </c>
      <c r="I7" s="12">
        <v>3.9E-2</v>
      </c>
      <c r="J7" s="12">
        <v>4.9000000000000002E-2</v>
      </c>
    </row>
    <row r="8" spans="1:10" ht="24" customHeight="1" x14ac:dyDescent="0.4">
      <c r="A8" s="31" t="s">
        <v>58</v>
      </c>
      <c r="B8" s="31"/>
      <c r="C8" s="31"/>
      <c r="D8" s="31"/>
      <c r="E8" s="31"/>
      <c r="F8" s="31"/>
      <c r="G8" s="31"/>
    </row>
    <row r="9" spans="1:10" ht="24" customHeight="1" x14ac:dyDescent="0.4">
      <c r="A9" t="s">
        <v>47</v>
      </c>
      <c r="B9" s="2"/>
    </row>
    <row r="10" spans="1:10" ht="24" customHeight="1" x14ac:dyDescent="0.4">
      <c r="A10" t="s">
        <v>48</v>
      </c>
    </row>
  </sheetData>
  <sheetProtection algorithmName="SHA-512" hashValue="kf7TKVCOFl4EishzuYEK674HH8sgQ7P7gaWmhhxUkJWc4aT9jAr7pYiSs/mqgRXXsffceaiSmefRDmM+7ao/bw==" saltValue="MgmZQpi/LG6IYIbLMcWjPw==" spinCount="100000" sheet="1" objects="1" scenarios="1"/>
  <mergeCells count="3">
    <mergeCell ref="A3:B3"/>
    <mergeCell ref="A8:G8"/>
    <mergeCell ref="A2:J2"/>
  </mergeCells>
  <phoneticPr fontId="5"/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毎日測定</vt:lpstr>
      <vt:lpstr>月曜日測定</vt:lpstr>
      <vt:lpstr>火曜日測定</vt:lpstr>
      <vt:lpstr>水曜日測定</vt:lpstr>
      <vt:lpstr>木曜日測定</vt:lpstr>
      <vt:lpstr>金曜日測定</vt:lpstr>
      <vt:lpstr>火曜日測定!Print_Area</vt:lpstr>
      <vt:lpstr>金曜日測定!Print_Area</vt:lpstr>
      <vt:lpstr>月曜日測定!Print_Area</vt:lpstr>
      <vt:lpstr>水曜日測定!Print_Area</vt:lpstr>
      <vt:lpstr>毎日測定!Print_Area</vt:lpstr>
      <vt:lpstr>木曜日測定!Print_Area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2020-07-06T02:40:44Z</dcterms:created>
  <dcterms:modified xsi:type="dcterms:W3CDTF">2020-07-06T02:42:11Z</dcterms:modified>
</cp:coreProperties>
</file>